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又吉 あずさ\Desktop\障害福祉(H21~)\□障害者総合支援法関係□\自立支援医療\自立支援医療（育成）\H24移行準備\国頭村要綱\各種様式\"/>
    </mc:Choice>
  </mc:AlternateContent>
  <bookViews>
    <workbookView xWindow="0" yWindow="0" windowWidth="20490" windowHeight="777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E25" i="1"/>
  <c r="G24" i="1"/>
  <c r="F24" i="1"/>
  <c r="E24" i="1"/>
  <c r="D24" i="1"/>
  <c r="C24" i="1"/>
  <c r="E22" i="1"/>
  <c r="T20" i="1"/>
  <c r="Z18" i="1"/>
  <c r="U17" i="1"/>
  <c r="W16" i="1"/>
  <c r="V15" i="1"/>
  <c r="M14" i="1"/>
  <c r="L14" i="1"/>
  <c r="K14" i="1"/>
  <c r="J14" i="1"/>
  <c r="I14" i="1"/>
  <c r="H14" i="1"/>
  <c r="G14" i="1"/>
  <c r="F14" i="1"/>
  <c r="E14" i="1"/>
  <c r="S13" i="1"/>
  <c r="M13" i="1"/>
  <c r="L13" i="1"/>
  <c r="K13" i="1"/>
  <c r="H13" i="1"/>
  <c r="G13" i="1"/>
  <c r="F13" i="1"/>
  <c r="E13" i="1"/>
  <c r="S12" i="1"/>
  <c r="M12" i="1"/>
  <c r="J12" i="1"/>
  <c r="I12" i="1"/>
  <c r="H12" i="1"/>
  <c r="G12" i="1"/>
  <c r="F12" i="1"/>
  <c r="E12" i="1"/>
  <c r="S11" i="1"/>
  <c r="M11" i="1"/>
  <c r="L11" i="1"/>
  <c r="K11" i="1"/>
  <c r="J11" i="1"/>
  <c r="I11" i="1"/>
  <c r="H11" i="1"/>
  <c r="G11" i="1"/>
  <c r="F11" i="1"/>
  <c r="E11" i="1"/>
  <c r="S10" i="1"/>
  <c r="M10" i="1"/>
  <c r="L10" i="1"/>
  <c r="K10" i="1"/>
  <c r="J10" i="1"/>
  <c r="I10" i="1"/>
  <c r="H10" i="1"/>
  <c r="G10" i="1"/>
  <c r="F10" i="1"/>
  <c r="E10" i="1"/>
  <c r="S9" i="1"/>
  <c r="M9" i="1"/>
  <c r="L9" i="1"/>
  <c r="K9" i="1"/>
  <c r="J9" i="1"/>
  <c r="I9" i="1"/>
  <c r="H9" i="1"/>
  <c r="G9" i="1"/>
  <c r="F9" i="1"/>
  <c r="E9" i="1"/>
  <c r="S8" i="1"/>
  <c r="M8" i="1"/>
  <c r="L8" i="1"/>
  <c r="K8" i="1"/>
  <c r="J8" i="1"/>
  <c r="I8" i="1"/>
  <c r="H8" i="1"/>
  <c r="G8" i="1"/>
  <c r="F8" i="1"/>
  <c r="E8" i="1"/>
  <c r="M7" i="1"/>
  <c r="L7" i="1"/>
  <c r="K7" i="1"/>
  <c r="J7" i="1"/>
  <c r="I7" i="1"/>
  <c r="H7" i="1"/>
  <c r="G7" i="1"/>
  <c r="F7" i="1"/>
  <c r="E7" i="1"/>
  <c r="M6" i="1"/>
  <c r="L6" i="1"/>
  <c r="K6" i="1"/>
  <c r="J6" i="1"/>
  <c r="I6" i="1"/>
  <c r="H6" i="1"/>
  <c r="G6" i="1"/>
  <c r="F6" i="1"/>
  <c r="E6" i="1"/>
  <c r="V5" i="1"/>
  <c r="M5" i="1"/>
  <c r="L5" i="1"/>
  <c r="K5" i="1"/>
  <c r="J5" i="1"/>
  <c r="I5" i="1"/>
  <c r="H5" i="1"/>
  <c r="G5" i="1"/>
  <c r="M4" i="1"/>
  <c r="L4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<sst xmlns="http://schemas.openxmlformats.org/spreadsheetml/2006/main" count="36" uniqueCount="32">
  <si>
    <t>様式第４号</t>
    <rPh sb="0" eb="2">
      <t>ヨウシキ</t>
    </rPh>
    <rPh sb="2" eb="3">
      <t>ダイ</t>
    </rPh>
    <rPh sb="4" eb="5">
      <t>ゴウ</t>
    </rPh>
    <phoneticPr fontId="4"/>
  </si>
  <si>
    <t>自立支援医療受給者証（育成医療）</t>
    <rPh sb="0" eb="2">
      <t>ジリツ</t>
    </rPh>
    <rPh sb="2" eb="4">
      <t>シエン</t>
    </rPh>
    <rPh sb="4" eb="6">
      <t>イリョウ</t>
    </rPh>
    <rPh sb="6" eb="9">
      <t>ジュキュウシャ</t>
    </rPh>
    <rPh sb="9" eb="10">
      <t>ショウ</t>
    </rPh>
    <rPh sb="11" eb="13">
      <t>イクセイ</t>
    </rPh>
    <rPh sb="13" eb="15">
      <t>イリョウ</t>
    </rPh>
    <phoneticPr fontId="4"/>
  </si>
  <si>
    <t>自立支援医療受給者証</t>
    <rPh sb="0" eb="2">
      <t>ジリツ</t>
    </rPh>
    <rPh sb="2" eb="4">
      <t>シエン</t>
    </rPh>
    <rPh sb="4" eb="6">
      <t>イリョウ</t>
    </rPh>
    <rPh sb="6" eb="9">
      <t>ジュキュウシャ</t>
    </rPh>
    <rPh sb="9" eb="10">
      <t>ショウ</t>
    </rPh>
    <phoneticPr fontId="4"/>
  </si>
  <si>
    <t>公費負担者番号</t>
    <rPh sb="0" eb="2">
      <t>コウヒ</t>
    </rPh>
    <rPh sb="2" eb="5">
      <t>フタンシャ</t>
    </rPh>
    <rPh sb="5" eb="7">
      <t>バンゴウ</t>
    </rPh>
    <phoneticPr fontId="4"/>
  </si>
  <si>
    <t>自立支援医療費受給者番号</t>
    <rPh sb="0" eb="2">
      <t>ジリツ</t>
    </rPh>
    <rPh sb="2" eb="4">
      <t>シエン</t>
    </rPh>
    <rPh sb="4" eb="7">
      <t>イリョウヒ</t>
    </rPh>
    <rPh sb="7" eb="10">
      <t>ジュキュウシャ</t>
    </rPh>
    <rPh sb="10" eb="12">
      <t>バンゴウ</t>
    </rPh>
    <phoneticPr fontId="4"/>
  </si>
  <si>
    <t>公費負担の対象</t>
    <rPh sb="0" eb="2">
      <t>コウヒ</t>
    </rPh>
    <rPh sb="2" eb="4">
      <t>フタン</t>
    </rPh>
    <rPh sb="5" eb="7">
      <t>タイショウ</t>
    </rPh>
    <phoneticPr fontId="4"/>
  </si>
  <si>
    <t>受　診　者</t>
    <rPh sb="0" eb="1">
      <t>ウケ</t>
    </rPh>
    <rPh sb="2" eb="3">
      <t>シン</t>
    </rPh>
    <rPh sb="4" eb="5">
      <t>シャ</t>
    </rPh>
    <phoneticPr fontId="4"/>
  </si>
  <si>
    <t>ﾌﾘｶﾞﾅ</t>
    <phoneticPr fontId="4"/>
  </si>
  <si>
    <t>住　所</t>
    <rPh sb="0" eb="1">
      <t>ジュウ</t>
    </rPh>
    <rPh sb="2" eb="3">
      <t>ショ</t>
    </rPh>
    <phoneticPr fontId="4"/>
  </si>
  <si>
    <t>指定医療機関名</t>
    <rPh sb="0" eb="2">
      <t>シテイ</t>
    </rPh>
    <rPh sb="2" eb="4">
      <t>イリョウ</t>
    </rPh>
    <rPh sb="4" eb="7">
      <t>キカンメイ</t>
    </rPh>
    <phoneticPr fontId="4"/>
  </si>
  <si>
    <t>病院･診療所･薬局･訪問看護事業者名、所在地、電話番号</t>
    <rPh sb="0" eb="2">
      <t>ビョウイン</t>
    </rPh>
    <rPh sb="3" eb="6">
      <t>シンリョウショ</t>
    </rPh>
    <rPh sb="7" eb="9">
      <t>ヤッキョク</t>
    </rPh>
    <rPh sb="10" eb="12">
      <t>ホウモン</t>
    </rPh>
    <rPh sb="12" eb="14">
      <t>カンゴ</t>
    </rPh>
    <rPh sb="14" eb="17">
      <t>ジギョウシャ</t>
    </rPh>
    <rPh sb="17" eb="18">
      <t>メイ</t>
    </rPh>
    <rPh sb="19" eb="22">
      <t>ショザイチ</t>
    </rPh>
    <rPh sb="23" eb="25">
      <t>デンワ</t>
    </rPh>
    <rPh sb="25" eb="27">
      <t>バンゴウ</t>
    </rPh>
    <phoneticPr fontId="4"/>
  </si>
  <si>
    <t>氏　名</t>
    <rPh sb="0" eb="3">
      <t>シメイ</t>
    </rPh>
    <phoneticPr fontId="4"/>
  </si>
  <si>
    <t>生年月日</t>
  </si>
  <si>
    <t>性別</t>
    <rPh sb="0" eb="2">
      <t>セイベツ</t>
    </rPh>
    <phoneticPr fontId="4"/>
  </si>
  <si>
    <t>被保険者証の
記号及び番号</t>
    <rPh sb="0" eb="4">
      <t>ヒホケンシャ</t>
    </rPh>
    <rPh sb="4" eb="5">
      <t>ショウ</t>
    </rPh>
    <rPh sb="7" eb="9">
      <t>キゴウ</t>
    </rPh>
    <rPh sb="9" eb="10">
      <t>オヨ</t>
    </rPh>
    <rPh sb="11" eb="13">
      <t>バンゴウ</t>
    </rPh>
    <phoneticPr fontId="4"/>
  </si>
  <si>
    <t>保険者名</t>
    <rPh sb="0" eb="3">
      <t>ホケンシャ</t>
    </rPh>
    <rPh sb="3" eb="4">
      <t>メイ</t>
    </rPh>
    <phoneticPr fontId="4"/>
  </si>
  <si>
    <t>重度かつ継続</t>
    <rPh sb="0" eb="2">
      <t>ジュウド</t>
    </rPh>
    <rPh sb="4" eb="6">
      <t>ケイゾク</t>
    </rPh>
    <phoneticPr fontId="4"/>
  </si>
  <si>
    <t>保護者</t>
    <rPh sb="0" eb="3">
      <t>ホゴシャ</t>
    </rPh>
    <phoneticPr fontId="4"/>
  </si>
  <si>
    <t>医療の具体的方針</t>
    <rPh sb="0" eb="2">
      <t>イリョウ</t>
    </rPh>
    <rPh sb="3" eb="6">
      <t>グタイテキ</t>
    </rPh>
    <rPh sb="6" eb="8">
      <t>ホウシン</t>
    </rPh>
    <phoneticPr fontId="4"/>
  </si>
  <si>
    <t>入院年月日：</t>
    <rPh sb="0" eb="2">
      <t>ニュウイン</t>
    </rPh>
    <rPh sb="2" eb="5">
      <t>ネンガッピ</t>
    </rPh>
    <phoneticPr fontId="4"/>
  </si>
  <si>
    <t>手術予定年月日：</t>
    <rPh sb="0" eb="2">
      <t>シュジュツ</t>
    </rPh>
    <rPh sb="2" eb="4">
      <t>ヨテイ</t>
    </rPh>
    <rPh sb="4" eb="7">
      <t>ネンガッピ</t>
    </rPh>
    <phoneticPr fontId="4"/>
  </si>
  <si>
    <t>術名：</t>
    <rPh sb="0" eb="1">
      <t>ジュツ</t>
    </rPh>
    <rPh sb="1" eb="2">
      <t>メイ</t>
    </rPh>
    <phoneticPr fontId="4"/>
  </si>
  <si>
    <t>続柄</t>
    <rPh sb="0" eb="2">
      <t>ゾクガラ</t>
    </rPh>
    <phoneticPr fontId="4"/>
  </si>
  <si>
    <t>手術の対象となる病変部位：</t>
    <rPh sb="0" eb="2">
      <t>シュジュツ</t>
    </rPh>
    <rPh sb="3" eb="5">
      <t>タイショウ</t>
    </rPh>
    <rPh sb="8" eb="10">
      <t>ビョウヘン</t>
    </rPh>
    <rPh sb="10" eb="12">
      <t>ブイ</t>
    </rPh>
    <phoneticPr fontId="4"/>
  </si>
  <si>
    <t>その他の特記事項：</t>
    <rPh sb="2" eb="3">
      <t>タ</t>
    </rPh>
    <rPh sb="4" eb="6">
      <t>トッキ</t>
    </rPh>
    <rPh sb="6" eb="8">
      <t>ジコウ</t>
    </rPh>
    <phoneticPr fontId="4"/>
  </si>
  <si>
    <t>月額自己負担上限額</t>
    <rPh sb="0" eb="2">
      <t>ゲツガク</t>
    </rPh>
    <rPh sb="2" eb="4">
      <t>ジコ</t>
    </rPh>
    <rPh sb="4" eb="6">
      <t>フタン</t>
    </rPh>
    <rPh sb="6" eb="8">
      <t>ジョウゲン</t>
    </rPh>
    <rPh sb="8" eb="9">
      <t>ガク</t>
    </rPh>
    <phoneticPr fontId="4"/>
  </si>
  <si>
    <t>有効期間</t>
    <rPh sb="0" eb="2">
      <t>ユウコウ</t>
    </rPh>
    <rPh sb="2" eb="4">
      <t>キカン</t>
    </rPh>
    <phoneticPr fontId="4"/>
  </si>
  <si>
    <t>上記のとおり認定する。</t>
    <rPh sb="0" eb="2">
      <t>ジョウキ</t>
    </rPh>
    <rPh sb="6" eb="8">
      <t>ニンテイ</t>
    </rPh>
    <phoneticPr fontId="4"/>
  </si>
  <si>
    <t>特定疾病療養受療証</t>
    <rPh sb="0" eb="2">
      <t>トクテイ</t>
    </rPh>
    <rPh sb="2" eb="4">
      <t>シッペイ</t>
    </rPh>
    <rPh sb="4" eb="6">
      <t>リョウヨウ</t>
    </rPh>
    <rPh sb="6" eb="7">
      <t>ジュ</t>
    </rPh>
    <rPh sb="7" eb="8">
      <t>リョウ</t>
    </rPh>
    <rPh sb="8" eb="9">
      <t>ショウ</t>
    </rPh>
    <phoneticPr fontId="4"/>
  </si>
  <si>
    <t>ﾌﾘｶﾞﾅ</t>
    <phoneticPr fontId="4"/>
  </si>
  <si>
    <t>となる障害</t>
    <phoneticPr fontId="4"/>
  </si>
  <si>
    <t>（対象となる障害名及び医療の具体的方針）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</si>
</sst>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9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7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2" applyFont="1" applyFill="1" applyBorder="1" applyAlignment="1">
      <alignment shrinkToFit="1"/>
    </xf>
    <xf numFmtId="0" fontId="6" fillId="0" borderId="5" xfId="2" applyFont="1" applyBorder="1" applyAlignment="1">
      <alignment shrinkToFit="1"/>
    </xf>
    <xf numFmtId="0" fontId="5" fillId="2" borderId="6" xfId="2" applyFont="1" applyFill="1" applyBorder="1"/>
    <xf numFmtId="20" fontId="5" fillId="0" borderId="7" xfId="2" applyNumberFormat="1" applyFont="1" applyFill="1" applyBorder="1" applyAlignment="1">
      <alignment horizontal="center" vertical="center" shrinkToFit="1"/>
    </xf>
    <xf numFmtId="20" fontId="5" fillId="0" borderId="8" xfId="2" applyNumberFormat="1" applyFont="1" applyFill="1" applyBorder="1" applyAlignment="1">
      <alignment horizontal="center" vertical="center" shrinkToFit="1"/>
    </xf>
    <xf numFmtId="20" fontId="5" fillId="0" borderId="9" xfId="2" applyNumberFormat="1" applyFont="1" applyFill="1" applyBorder="1" applyAlignment="1">
      <alignment horizontal="center" vertical="center" shrinkToFit="1"/>
    </xf>
    <xf numFmtId="20" fontId="5" fillId="0" borderId="10" xfId="2" applyNumberFormat="1" applyFont="1" applyFill="1" applyBorder="1" applyAlignment="1">
      <alignment horizontal="center" vertical="center" shrinkToFit="1"/>
    </xf>
    <xf numFmtId="0" fontId="5" fillId="0" borderId="0" xfId="2" applyFont="1" applyFill="1" applyBorder="1"/>
    <xf numFmtId="0" fontId="6" fillId="0" borderId="5" xfId="2" applyFont="1" applyBorder="1"/>
    <xf numFmtId="0" fontId="5" fillId="0" borderId="12" xfId="2" applyFont="1" applyFill="1" applyBorder="1" applyAlignment="1">
      <alignment horizontal="center" vertical="center" wrapText="1" shrinkToFit="1"/>
    </xf>
    <xf numFmtId="0" fontId="5" fillId="0" borderId="9" xfId="2" applyFont="1" applyFill="1" applyBorder="1" applyAlignment="1">
      <alignment horizontal="center" vertical="center" wrapText="1" shrinkToFit="1"/>
    </xf>
    <xf numFmtId="0" fontId="5" fillId="0" borderId="10" xfId="2" applyFont="1" applyFill="1" applyBorder="1" applyAlignment="1">
      <alignment horizontal="center" vertical="center" wrapText="1" shrinkToFit="1"/>
    </xf>
    <xf numFmtId="20" fontId="8" fillId="0" borderId="13" xfId="2" applyNumberFormat="1" applyFont="1" applyFill="1" applyBorder="1" applyAlignment="1">
      <alignment horizontal="center" vertical="center" wrapText="1"/>
    </xf>
    <xf numFmtId="20" fontId="8" fillId="0" borderId="3" xfId="2" applyNumberFormat="1" applyFont="1" applyFill="1" applyBorder="1" applyAlignment="1">
      <alignment horizontal="center" vertical="center" wrapText="1"/>
    </xf>
    <xf numFmtId="20" fontId="8" fillId="0" borderId="4" xfId="2" applyNumberFormat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horizontal="center" vertical="center" wrapText="1" shrinkToFit="1"/>
    </xf>
    <xf numFmtId="0" fontId="5" fillId="0" borderId="18" xfId="2" applyFont="1" applyFill="1" applyBorder="1" applyAlignment="1">
      <alignment horizontal="center" vertical="center" wrapText="1" shrinkToFit="1"/>
    </xf>
    <xf numFmtId="20" fontId="8" fillId="0" borderId="19" xfId="2" applyNumberFormat="1" applyFont="1" applyFill="1" applyBorder="1" applyAlignment="1">
      <alignment horizontal="center" vertical="center" shrinkToFit="1"/>
    </xf>
    <xf numFmtId="20" fontId="8" fillId="0" borderId="20" xfId="2" applyNumberFormat="1" applyFont="1" applyFill="1" applyBorder="1" applyAlignment="1">
      <alignment horizontal="center" vertical="center" shrinkToFit="1"/>
    </xf>
    <xf numFmtId="20" fontId="8" fillId="0" borderId="21" xfId="2" applyNumberFormat="1" applyFont="1" applyFill="1" applyBorder="1" applyAlignment="1">
      <alignment horizontal="center" vertical="center" shrinkToFit="1"/>
    </xf>
    <xf numFmtId="20" fontId="7" fillId="0" borderId="14" xfId="2" applyNumberFormat="1" applyFont="1" applyFill="1" applyBorder="1" applyAlignment="1">
      <alignment horizontal="center" vertical="center"/>
    </xf>
    <xf numFmtId="20" fontId="7" fillId="0" borderId="15" xfId="2" applyNumberFormat="1" applyFont="1" applyFill="1" applyBorder="1" applyAlignment="1">
      <alignment horizontal="center" vertical="center"/>
    </xf>
    <xf numFmtId="20" fontId="7" fillId="0" borderId="16" xfId="2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7" fillId="0" borderId="13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7" fillId="0" borderId="22" xfId="2" applyFont="1" applyFill="1" applyBorder="1" applyAlignment="1">
      <alignment horizontal="center" vertical="center" shrinkToFit="1"/>
    </xf>
    <xf numFmtId="20" fontId="7" fillId="0" borderId="23" xfId="2" applyNumberFormat="1" applyFont="1" applyFill="1" applyBorder="1" applyAlignment="1">
      <alignment horizontal="center" vertical="center" textRotation="255"/>
    </xf>
    <xf numFmtId="20" fontId="7" fillId="0" borderId="24" xfId="2" applyNumberFormat="1" applyFont="1" applyFill="1" applyBorder="1" applyAlignment="1">
      <alignment horizontal="center" vertical="center" shrinkToFit="1"/>
    </xf>
    <xf numFmtId="20" fontId="7" fillId="0" borderId="25" xfId="2" applyNumberFormat="1" applyFont="1" applyFill="1" applyBorder="1" applyAlignment="1">
      <alignment horizontal="center" vertical="center" shrinkToFit="1"/>
    </xf>
    <xf numFmtId="0" fontId="9" fillId="0" borderId="24" xfId="2" applyNumberFormat="1" applyFont="1" applyFill="1" applyBorder="1" applyAlignment="1">
      <alignment horizontal="left" vertical="center" indent="1" shrinkToFit="1"/>
    </xf>
    <xf numFmtId="0" fontId="9" fillId="0" borderId="26" xfId="2" applyNumberFormat="1" applyFont="1" applyFill="1" applyBorder="1" applyAlignment="1">
      <alignment horizontal="left" vertical="center" indent="1" shrinkToFit="1"/>
    </xf>
    <xf numFmtId="0" fontId="9" fillId="0" borderId="27" xfId="2" applyNumberFormat="1" applyFont="1" applyFill="1" applyBorder="1" applyAlignment="1">
      <alignment horizontal="left" vertical="center" indent="1" shrinkToFit="1"/>
    </xf>
    <xf numFmtId="0" fontId="7" fillId="0" borderId="17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0" borderId="21" xfId="2" applyFont="1" applyFill="1" applyBorder="1" applyAlignment="1">
      <alignment horizontal="center" vertical="top" wrapText="1"/>
    </xf>
    <xf numFmtId="0" fontId="7" fillId="0" borderId="28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horizontal="center" vertical="center" shrinkToFit="1"/>
    </xf>
    <xf numFmtId="20" fontId="7" fillId="0" borderId="29" xfId="2" applyNumberFormat="1" applyFont="1" applyFill="1" applyBorder="1" applyAlignment="1">
      <alignment horizontal="center" vertical="center" textRotation="255"/>
    </xf>
    <xf numFmtId="20" fontId="7" fillId="0" borderId="30" xfId="2" applyNumberFormat="1" applyFont="1" applyFill="1" applyBorder="1" applyAlignment="1">
      <alignment horizontal="center" vertical="center" shrinkToFit="1"/>
    </xf>
    <xf numFmtId="20" fontId="7" fillId="0" borderId="31" xfId="2" applyNumberFormat="1" applyFont="1" applyFill="1" applyBorder="1" applyAlignment="1">
      <alignment horizontal="center" vertical="center" shrinkToFit="1"/>
    </xf>
    <xf numFmtId="0" fontId="5" fillId="0" borderId="32" xfId="2" applyNumberFormat="1" applyFont="1" applyFill="1" applyBorder="1" applyAlignment="1">
      <alignment horizontal="left" vertical="center" indent="1" shrinkToFit="1"/>
    </xf>
    <xf numFmtId="0" fontId="5" fillId="0" borderId="33" xfId="2" applyNumberFormat="1" applyFont="1" applyFill="1" applyBorder="1" applyAlignment="1">
      <alignment horizontal="left" vertical="center" indent="1" shrinkToFit="1"/>
    </xf>
    <xf numFmtId="0" fontId="5" fillId="0" borderId="34" xfId="2" applyNumberFormat="1" applyFont="1" applyFill="1" applyBorder="1" applyAlignment="1">
      <alignment horizontal="left" vertical="center" indent="1" shrinkToFit="1"/>
    </xf>
    <xf numFmtId="0" fontId="7" fillId="0" borderId="23" xfId="2" applyFont="1" applyFill="1" applyBorder="1" applyAlignment="1">
      <alignment horizontal="center" vertical="center" textRotation="255" shrinkToFit="1"/>
    </xf>
    <xf numFmtId="0" fontId="7" fillId="0" borderId="24" xfId="2" applyFont="1" applyFill="1" applyBorder="1" applyAlignment="1">
      <alignment horizontal="center" vertical="center" shrinkToFit="1"/>
    </xf>
    <xf numFmtId="0" fontId="7" fillId="0" borderId="26" xfId="2" applyFont="1" applyFill="1" applyBorder="1" applyAlignment="1">
      <alignment horizontal="center" vertical="center" shrinkToFit="1"/>
    </xf>
    <xf numFmtId="0" fontId="7" fillId="0" borderId="27" xfId="2" applyFont="1" applyFill="1" applyBorder="1" applyAlignment="1">
      <alignment horizontal="center" vertical="center" shrinkToFit="1"/>
    </xf>
    <xf numFmtId="20" fontId="7" fillId="0" borderId="35" xfId="2" applyNumberFormat="1" applyFont="1" applyFill="1" applyBorder="1" applyAlignment="1">
      <alignment horizontal="center" vertical="center" shrinkToFit="1"/>
    </xf>
    <xf numFmtId="20" fontId="7" fillId="0" borderId="36" xfId="2" applyNumberFormat="1" applyFont="1" applyFill="1" applyBorder="1" applyAlignment="1">
      <alignment horizontal="center" vertical="center" shrinkToFit="1"/>
    </xf>
    <xf numFmtId="0" fontId="5" fillId="0" borderId="28" xfId="2" applyNumberFormat="1" applyFont="1" applyFill="1" applyBorder="1" applyAlignment="1">
      <alignment horizontal="left" vertical="center" indent="1" shrinkToFit="1"/>
    </xf>
    <xf numFmtId="0" fontId="5" fillId="0" borderId="1" xfId="2" applyNumberFormat="1" applyFont="1" applyFill="1" applyBorder="1" applyAlignment="1">
      <alignment horizontal="left" vertical="center" indent="1" shrinkToFit="1"/>
    </xf>
    <xf numFmtId="0" fontId="5" fillId="0" borderId="18" xfId="2" applyNumberFormat="1" applyFont="1" applyFill="1" applyBorder="1" applyAlignment="1">
      <alignment horizontal="left" vertical="center" indent="1" shrinkToFit="1"/>
    </xf>
    <xf numFmtId="0" fontId="7" fillId="0" borderId="29" xfId="2" applyFont="1" applyFill="1" applyBorder="1" applyAlignment="1">
      <alignment horizontal="center" vertical="center" textRotation="255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8" fillId="0" borderId="37" xfId="2" applyFont="1" applyFill="1" applyBorder="1" applyAlignment="1">
      <alignment horizontal="left" vertical="center" shrinkToFit="1"/>
    </xf>
    <xf numFmtId="20" fontId="7" fillId="0" borderId="38" xfId="2" applyNumberFormat="1" applyFont="1" applyFill="1" applyBorder="1" applyAlignment="1">
      <alignment horizontal="center" vertical="center" shrinkToFit="1"/>
    </xf>
    <xf numFmtId="20" fontId="7" fillId="0" borderId="39" xfId="2" applyNumberFormat="1" applyFont="1" applyFill="1" applyBorder="1" applyAlignment="1">
      <alignment horizontal="center" vertical="center" shrinkToFit="1"/>
    </xf>
    <xf numFmtId="176" fontId="7" fillId="0" borderId="38" xfId="2" applyNumberFormat="1" applyFont="1" applyFill="1" applyBorder="1" applyAlignment="1">
      <alignment horizontal="center" vertical="center" shrinkToFit="1"/>
    </xf>
    <xf numFmtId="176" fontId="7" fillId="0" borderId="20" xfId="2" applyNumberFormat="1" applyFont="1" applyFill="1" applyBorder="1" applyAlignment="1">
      <alignment horizontal="center" vertical="center" shrinkToFit="1"/>
    </xf>
    <xf numFmtId="20" fontId="7" fillId="0" borderId="38" xfId="2" applyNumberFormat="1" applyFont="1" applyFill="1" applyBorder="1" applyAlignment="1">
      <alignment horizontal="center" vertical="center"/>
    </xf>
    <xf numFmtId="20" fontId="7" fillId="0" borderId="39" xfId="2" applyNumberFormat="1" applyFont="1" applyFill="1" applyBorder="1" applyAlignment="1">
      <alignment horizontal="center" vertical="center"/>
    </xf>
    <xf numFmtId="0" fontId="7" fillId="0" borderId="40" xfId="2" applyNumberFormat="1" applyFont="1" applyFill="1" applyBorder="1" applyAlignment="1">
      <alignment horizontal="center" vertical="center" shrinkToFit="1"/>
    </xf>
    <xf numFmtId="20" fontId="10" fillId="0" borderId="38" xfId="2" applyNumberFormat="1" applyFont="1" applyFill="1" applyBorder="1" applyAlignment="1">
      <alignment horizontal="center" vertical="center" wrapText="1"/>
    </xf>
    <xf numFmtId="20" fontId="10" fillId="0" borderId="39" xfId="2" applyNumberFormat="1" applyFont="1" applyFill="1" applyBorder="1" applyAlignment="1">
      <alignment horizontal="center" vertical="center" wrapText="1"/>
    </xf>
    <xf numFmtId="0" fontId="7" fillId="0" borderId="38" xfId="2" applyNumberFormat="1" applyFont="1" applyFill="1" applyBorder="1" applyAlignment="1">
      <alignment horizontal="center" vertical="center" shrinkToFit="1"/>
    </xf>
    <xf numFmtId="0" fontId="7" fillId="0" borderId="20" xfId="2" applyNumberFormat="1" applyFont="1" applyFill="1" applyBorder="1" applyAlignment="1">
      <alignment horizontal="center" vertical="center" shrinkToFit="1"/>
    </xf>
    <xf numFmtId="0" fontId="7" fillId="0" borderId="39" xfId="2" applyNumberFormat="1" applyFont="1" applyFill="1" applyBorder="1" applyAlignment="1">
      <alignment horizontal="center" vertical="center" shrinkToFit="1"/>
    </xf>
    <xf numFmtId="20" fontId="11" fillId="0" borderId="2" xfId="2" applyNumberFormat="1" applyFont="1" applyFill="1" applyBorder="1" applyAlignment="1">
      <alignment horizontal="center" vertical="center"/>
    </xf>
    <xf numFmtId="20" fontId="11" fillId="0" borderId="4" xfId="2" applyNumberFormat="1" applyFont="1" applyFill="1" applyBorder="1" applyAlignment="1">
      <alignment horizontal="center" vertical="center"/>
    </xf>
    <xf numFmtId="0" fontId="7" fillId="0" borderId="41" xfId="2" applyNumberFormat="1" applyFont="1" applyFill="1" applyBorder="1" applyAlignment="1">
      <alignment horizontal="center" vertical="center" shrinkToFit="1"/>
    </xf>
    <xf numFmtId="20" fontId="7" fillId="0" borderId="42" xfId="2" applyNumberFormat="1" applyFont="1" applyFill="1" applyBorder="1" applyAlignment="1">
      <alignment horizontal="center" vertical="center" textRotation="255"/>
    </xf>
    <xf numFmtId="0" fontId="8" fillId="0" borderId="38" xfId="2" applyNumberFormat="1" applyFont="1" applyFill="1" applyBorder="1" applyAlignment="1">
      <alignment horizontal="center" vertical="center"/>
    </xf>
    <xf numFmtId="0" fontId="8" fillId="0" borderId="20" xfId="2" applyNumberFormat="1" applyFont="1" applyFill="1" applyBorder="1" applyAlignment="1">
      <alignment horizontal="center" vertical="center"/>
    </xf>
    <xf numFmtId="0" fontId="8" fillId="0" borderId="41" xfId="2" applyNumberFormat="1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 textRotation="255" shrinkToFit="1"/>
    </xf>
    <xf numFmtId="0" fontId="8" fillId="0" borderId="28" xfId="2" applyFont="1" applyFill="1" applyBorder="1" applyAlignment="1">
      <alignment vertical="center" shrinkToFit="1"/>
    </xf>
    <xf numFmtId="0" fontId="8" fillId="0" borderId="1" xfId="2" applyFont="1" applyFill="1" applyBorder="1" applyAlignment="1">
      <alignment vertical="center" shrinkToFit="1"/>
    </xf>
    <xf numFmtId="0" fontId="8" fillId="0" borderId="18" xfId="2" applyFont="1" applyFill="1" applyBorder="1" applyAlignment="1">
      <alignment vertical="center" shrinkToFit="1"/>
    </xf>
    <xf numFmtId="20" fontId="8" fillId="0" borderId="24" xfId="2" applyNumberFormat="1" applyFont="1" applyFill="1" applyBorder="1" applyAlignment="1">
      <alignment horizontal="left" vertical="center" indent="1" shrinkToFit="1"/>
    </xf>
    <xf numFmtId="20" fontId="8" fillId="0" borderId="26" xfId="2" applyNumberFormat="1" applyFont="1" applyFill="1" applyBorder="1" applyAlignment="1">
      <alignment horizontal="left" vertical="center" indent="1" shrinkToFit="1"/>
    </xf>
    <xf numFmtId="20" fontId="8" fillId="0" borderId="27" xfId="2" applyNumberFormat="1" applyFont="1" applyFill="1" applyBorder="1" applyAlignment="1">
      <alignment horizontal="left" vertical="center" indent="1" shrinkToFit="1"/>
    </xf>
    <xf numFmtId="0" fontId="7" fillId="0" borderId="23" xfId="2" applyFont="1" applyFill="1" applyBorder="1" applyAlignment="1">
      <alignment horizontal="center" vertical="center" textRotation="255"/>
    </xf>
    <xf numFmtId="0" fontId="8" fillId="0" borderId="2" xfId="2" applyFont="1" applyFill="1" applyBorder="1" applyAlignment="1">
      <alignment horizontal="distributed" vertical="top" wrapText="1"/>
    </xf>
    <xf numFmtId="0" fontId="8" fillId="0" borderId="3" xfId="2" applyFont="1" applyFill="1" applyBorder="1" applyAlignment="1">
      <alignment horizontal="distributed" vertical="top" wrapText="1"/>
    </xf>
    <xf numFmtId="176" fontId="8" fillId="0" borderId="3" xfId="2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8" fillId="0" borderId="3" xfId="2" applyFont="1" applyFill="1" applyBorder="1" applyAlignment="1">
      <alignment vertical="top" wrapText="1"/>
    </xf>
    <xf numFmtId="0" fontId="8" fillId="0" borderId="22" xfId="2" applyFont="1" applyFill="1" applyBorder="1" applyAlignment="1">
      <alignment vertical="top" wrapText="1"/>
    </xf>
    <xf numFmtId="20" fontId="7" fillId="0" borderId="6" xfId="2" applyNumberFormat="1" applyFont="1" applyFill="1" applyBorder="1" applyAlignment="1">
      <alignment horizontal="center" vertical="center" wrapText="1"/>
    </xf>
    <xf numFmtId="20" fontId="7" fillId="0" borderId="11" xfId="2" applyNumberFormat="1" applyFont="1" applyFill="1" applyBorder="1" applyAlignment="1">
      <alignment horizontal="center" vertical="center"/>
    </xf>
    <xf numFmtId="20" fontId="7" fillId="0" borderId="32" xfId="2" applyNumberFormat="1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 textRotation="255"/>
    </xf>
    <xf numFmtId="0" fontId="8" fillId="0" borderId="6" xfId="2" applyFont="1" applyFill="1" applyBorder="1" applyAlignment="1">
      <alignment horizontal="distributed" vertical="top" wrapText="1"/>
    </xf>
    <xf numFmtId="0" fontId="8" fillId="0" borderId="0" xfId="2" applyFont="1" applyFill="1" applyBorder="1" applyAlignment="1">
      <alignment horizontal="distributed" vertical="top" wrapText="1"/>
    </xf>
    <xf numFmtId="176" fontId="8" fillId="0" borderId="0" xfId="2" applyNumberFormat="1" applyFont="1" applyFill="1" applyBorder="1" applyAlignment="1">
      <alignment horizontal="left" vertical="top"/>
    </xf>
    <xf numFmtId="176" fontId="0" fillId="0" borderId="0" xfId="0" applyNumberFormat="1" applyAlignment="1">
      <alignment horizontal="left" vertical="top"/>
    </xf>
    <xf numFmtId="0" fontId="8" fillId="0" borderId="0" xfId="2" applyFont="1" applyFill="1" applyBorder="1" applyAlignment="1">
      <alignment vertical="top" wrapText="1"/>
    </xf>
    <xf numFmtId="0" fontId="8" fillId="0" borderId="37" xfId="2" applyFont="1" applyFill="1" applyBorder="1" applyAlignment="1">
      <alignment vertical="top" wrapText="1"/>
    </xf>
    <xf numFmtId="20" fontId="7" fillId="0" borderId="6" xfId="2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0" xfId="2" applyFont="1" applyFill="1" applyBorder="1" applyAlignment="1">
      <alignment horizontal="left" vertical="top" wrapText="1"/>
    </xf>
    <xf numFmtId="0" fontId="8" fillId="0" borderId="37" xfId="2" applyFont="1" applyFill="1" applyBorder="1" applyAlignment="1">
      <alignment horizontal="left" vertical="top" wrapText="1"/>
    </xf>
    <xf numFmtId="20" fontId="7" fillId="0" borderId="24" xfId="2" applyNumberFormat="1" applyFont="1" applyFill="1" applyBorder="1" applyAlignment="1">
      <alignment horizontal="left" vertical="center" indent="1" shrinkToFit="1"/>
    </xf>
    <xf numFmtId="20" fontId="7" fillId="0" borderId="26" xfId="2" applyNumberFormat="1" applyFont="1" applyFill="1" applyBorder="1" applyAlignment="1">
      <alignment horizontal="left" vertical="center" indent="1" shrinkToFit="1"/>
    </xf>
    <xf numFmtId="20" fontId="7" fillId="0" borderId="25" xfId="2" applyNumberFormat="1" applyFont="1" applyFill="1" applyBorder="1" applyAlignment="1">
      <alignment horizontal="left" vertical="center" indent="1" shrinkToFit="1"/>
    </xf>
    <xf numFmtId="20" fontId="7" fillId="0" borderId="27" xfId="2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distributed" vertical="top" wrapText="1"/>
    </xf>
    <xf numFmtId="20" fontId="7" fillId="0" borderId="33" xfId="2" applyNumberFormat="1" applyFont="1" applyFill="1" applyBorder="1" applyAlignment="1">
      <alignment horizontal="center" vertical="center" shrinkToFit="1"/>
    </xf>
    <xf numFmtId="20" fontId="7" fillId="0" borderId="43" xfId="2" applyNumberFormat="1" applyFont="1" applyFill="1" applyBorder="1" applyAlignment="1">
      <alignment horizontal="center" vertical="center" shrinkToFit="1"/>
    </xf>
    <xf numFmtId="20" fontId="7" fillId="0" borderId="34" xfId="2" applyNumberFormat="1" applyFont="1" applyFill="1" applyBorder="1" applyAlignment="1">
      <alignment horizontal="center" vertical="center" shrinkToFit="1"/>
    </xf>
    <xf numFmtId="20" fontId="7" fillId="0" borderId="28" xfId="2" applyNumberFormat="1" applyFont="1" applyFill="1" applyBorder="1" applyAlignment="1">
      <alignment horizontal="center" vertical="center" shrinkToFit="1"/>
    </xf>
    <xf numFmtId="20" fontId="7" fillId="0" borderId="1" xfId="2" applyNumberFormat="1" applyFont="1" applyFill="1" applyBorder="1" applyAlignment="1">
      <alignment horizontal="center" vertical="center" shrinkToFit="1"/>
    </xf>
    <xf numFmtId="20" fontId="7" fillId="0" borderId="21" xfId="2" applyNumberFormat="1" applyFont="1" applyFill="1" applyBorder="1" applyAlignment="1">
      <alignment horizontal="center" vertical="center" shrinkToFit="1"/>
    </xf>
    <xf numFmtId="20" fontId="7" fillId="0" borderId="18" xfId="2" applyNumberFormat="1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vertical="top" wrapText="1"/>
    </xf>
    <xf numFmtId="20" fontId="8" fillId="0" borderId="39" xfId="2" applyNumberFormat="1" applyFont="1" applyFill="1" applyBorder="1" applyAlignment="1">
      <alignment horizontal="center" vertical="center" shrinkToFit="1"/>
    </xf>
    <xf numFmtId="38" fontId="7" fillId="0" borderId="38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41" xfId="1" applyFont="1" applyFill="1" applyBorder="1" applyAlignment="1">
      <alignment horizontal="center" vertical="center"/>
    </xf>
    <xf numFmtId="20" fontId="7" fillId="0" borderId="19" xfId="2" applyNumberFormat="1" applyFont="1" applyFill="1" applyBorder="1" applyAlignment="1">
      <alignment horizontal="center" vertical="center"/>
    </xf>
    <xf numFmtId="20" fontId="7" fillId="0" borderId="20" xfId="2" applyNumberFormat="1" applyFont="1" applyFill="1" applyBorder="1" applyAlignment="1">
      <alignment horizontal="center" vertical="center"/>
    </xf>
    <xf numFmtId="20" fontId="7" fillId="0" borderId="20" xfId="2" applyNumberFormat="1" applyFont="1" applyFill="1" applyBorder="1" applyAlignment="1">
      <alignment horizontal="center" vertical="center" shrinkToFit="1"/>
    </xf>
    <xf numFmtId="20" fontId="7" fillId="0" borderId="41" xfId="2" applyNumberFormat="1" applyFont="1" applyFill="1" applyBorder="1" applyAlignment="1">
      <alignment horizontal="center" vertical="center" shrinkToFit="1"/>
    </xf>
    <xf numFmtId="20" fontId="7" fillId="0" borderId="44" xfId="2" applyNumberFormat="1" applyFont="1" applyFill="1" applyBorder="1" applyAlignment="1">
      <alignment horizontal="left" vertical="center"/>
    </xf>
    <xf numFmtId="20" fontId="7" fillId="0" borderId="3" xfId="2" applyNumberFormat="1" applyFont="1" applyFill="1" applyBorder="1" applyAlignment="1">
      <alignment horizontal="left"/>
    </xf>
    <xf numFmtId="20" fontId="7" fillId="0" borderId="0" xfId="2" applyNumberFormat="1" applyFont="1" applyFill="1" applyBorder="1" applyAlignment="1">
      <alignment horizontal="center" vertical="center"/>
    </xf>
    <xf numFmtId="20" fontId="7" fillId="0" borderId="37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left"/>
    </xf>
    <xf numFmtId="176" fontId="7" fillId="0" borderId="0" xfId="2" applyNumberFormat="1" applyFont="1" applyFill="1" applyBorder="1" applyAlignment="1"/>
    <xf numFmtId="20" fontId="7" fillId="0" borderId="0" xfId="2" applyNumberFormat="1" applyFont="1" applyFill="1" applyBorder="1" applyAlignment="1">
      <alignment vertical="center"/>
    </xf>
    <xf numFmtId="20" fontId="7" fillId="0" borderId="0" xfId="2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42" xfId="2" applyFont="1" applyFill="1" applyBorder="1" applyAlignment="1">
      <alignment horizontal="center" vertical="center" textRotation="255"/>
    </xf>
    <xf numFmtId="0" fontId="8" fillId="0" borderId="28" xfId="2" applyFont="1" applyFill="1" applyBorder="1" applyAlignment="1">
      <alignment vertical="top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18" xfId="2" applyFont="1" applyFill="1" applyBorder="1" applyAlignment="1">
      <alignment horizontal="left" vertical="top" wrapText="1"/>
    </xf>
    <xf numFmtId="20" fontId="7" fillId="0" borderId="45" xfId="2" applyNumberFormat="1" applyFont="1" applyFill="1" applyBorder="1" applyAlignment="1">
      <alignment horizontal="left" vertical="center"/>
    </xf>
    <xf numFmtId="20" fontId="5" fillId="0" borderId="46" xfId="2" applyNumberFormat="1" applyFont="1" applyFill="1" applyBorder="1"/>
    <xf numFmtId="20" fontId="7" fillId="0" borderId="46" xfId="2" applyNumberFormat="1" applyFont="1" applyFill="1" applyBorder="1" applyAlignment="1">
      <alignment horizontal="center" vertical="center"/>
    </xf>
    <xf numFmtId="20" fontId="7" fillId="0" borderId="47" xfId="2" applyNumberFormat="1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horizontal="center" vertical="center"/>
    </xf>
    <xf numFmtId="0" fontId="7" fillId="0" borderId="49" xfId="2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center" vertical="center"/>
    </xf>
    <xf numFmtId="0" fontId="7" fillId="0" borderId="51" xfId="2" applyFont="1" applyFill="1" applyBorder="1" applyAlignment="1">
      <alignment horizontal="center" vertical="center"/>
    </xf>
    <xf numFmtId="0" fontId="7" fillId="0" borderId="52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20" fontId="5" fillId="0" borderId="46" xfId="2" applyNumberFormat="1" applyFont="1" applyFill="1" applyBorder="1" applyAlignment="1">
      <alignment horizontal="center" vertical="center" shrinkToFit="1"/>
    </xf>
    <xf numFmtId="0" fontId="5" fillId="0" borderId="53" xfId="2" applyFont="1" applyFill="1" applyBorder="1" applyAlignment="1">
      <alignment shrinkToFit="1"/>
    </xf>
    <xf numFmtId="0" fontId="5" fillId="0" borderId="53" xfId="2" applyFont="1" applyFill="1" applyBorder="1"/>
    <xf numFmtId="0" fontId="5" fillId="0" borderId="44" xfId="2" applyFont="1" applyFill="1" applyBorder="1"/>
    <xf numFmtId="0" fontId="7" fillId="0" borderId="44" xfId="2" applyFont="1" applyFill="1" applyBorder="1"/>
    <xf numFmtId="20" fontId="7" fillId="0" borderId="0" xfId="2" applyNumberFormat="1" applyFont="1" applyFill="1" applyBorder="1"/>
    <xf numFmtId="20" fontId="5" fillId="0" borderId="0" xfId="2" applyNumberFormat="1" applyFont="1" applyFill="1" applyBorder="1" applyAlignment="1">
      <alignment horizontal="center" vertical="center" shrinkToFit="1"/>
    </xf>
    <xf numFmtId="20" fontId="7" fillId="0" borderId="0" xfId="2" applyNumberFormat="1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" xfId="3"/>
    <cellStyle name="標準_youshiki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448;&#21513;%20&#12354;&#12378;&#12373;/Desktop/&#38556;&#23475;&#31119;&#31049;(H21~)/&#9633;&#38556;&#23475;&#32773;&#32207;&#21512;&#25903;&#25588;&#27861;&#38306;&#20418;&#9633;/&#33258;&#31435;&#25903;&#25588;&#21307;&#30274;/&#33258;&#31435;&#25903;&#25588;&#21307;&#30274;&#65288;&#32946;&#25104;&#65289;/H24&#31227;&#34892;&#28310;&#20633;/&#22269;&#38957;&#26449;&#35201;&#32177;/&#33258;&#31435;&#25903;&#25588;&#21307;&#30274;H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得区分"/>
      <sheetName val="受給者名簿"/>
      <sheetName val="12ヶ月分（表）"/>
      <sheetName val="12ヶ月分（裏）"/>
      <sheetName val="3ヶ月分（表）"/>
      <sheetName val="3ヶ月分（裏）"/>
      <sheetName val="表紙"/>
      <sheetName val="医療機関"/>
      <sheetName val="環境設定"/>
      <sheetName val="Sheet1"/>
    </sheetNames>
    <sheetDataSet>
      <sheetData sheetId="0"/>
      <sheetData sheetId="1">
        <row r="4">
          <cell r="D4" t="str">
            <v>受給者番号</v>
          </cell>
          <cell r="E4" t="str">
            <v>受給者氏名</v>
          </cell>
          <cell r="F4" t="str">
            <v>ﾌﾘｶﾞﾅ</v>
          </cell>
          <cell r="G4" t="str">
            <v>住所</v>
          </cell>
          <cell r="H4" t="str">
            <v>住所ﾌﾘｶﾞﾅ</v>
          </cell>
          <cell r="I4" t="str">
            <v>住所方書</v>
          </cell>
          <cell r="J4" t="str">
            <v>住所方書ﾌﾘｶﾞﾅ</v>
          </cell>
          <cell r="K4" t="str">
            <v>性別</v>
          </cell>
          <cell r="L4" t="str">
            <v>生年月日</v>
          </cell>
          <cell r="M4" t="str">
            <v>年齢</v>
          </cell>
          <cell r="N4" t="str">
            <v>電話番号</v>
          </cell>
          <cell r="O4" t="str">
            <v>保険の種類</v>
          </cell>
          <cell r="P4" t="str">
            <v>保険証の
記号及び番号</v>
          </cell>
          <cell r="Q4" t="str">
            <v>保険者名</v>
          </cell>
          <cell r="R4" t="str">
            <v>マル長</v>
          </cell>
          <cell r="S4" t="str">
            <v>公費負担の対象となる障害</v>
          </cell>
          <cell r="T4" t="str">
            <v>指定医療機関①</v>
          </cell>
          <cell r="U4" t="str">
            <v>指定医療機関②</v>
          </cell>
          <cell r="V4" t="str">
            <v>指定医療機関③</v>
          </cell>
          <cell r="W4" t="str">
            <v>指定医療機関④</v>
          </cell>
          <cell r="X4" t="str">
            <v>指定医療機関⑤</v>
          </cell>
          <cell r="Y4" t="str">
            <v>指定医療機関⑥</v>
          </cell>
          <cell r="Z4" t="str">
            <v>入院年月日</v>
          </cell>
          <cell r="AA4" t="str">
            <v>手術予定
年月日</v>
          </cell>
          <cell r="AB4" t="str">
            <v>術名</v>
          </cell>
          <cell r="AC4" t="str">
            <v>手術の対象と
なる病変部位</v>
          </cell>
          <cell r="AD4" t="str">
            <v>その他特記事項</v>
          </cell>
          <cell r="AE4" t="str">
            <v>決定年月日</v>
          </cell>
          <cell r="AF4" t="str">
            <v>所得区分</v>
          </cell>
          <cell r="AG4" t="str">
            <v>重度かつ
継　　続</v>
          </cell>
          <cell r="AH4" t="str">
            <v>自己負担
上限額</v>
          </cell>
          <cell r="AI4" t="str">
            <v>入院
日数</v>
          </cell>
          <cell r="AJ4" t="str">
            <v>通院
日数</v>
          </cell>
          <cell r="AK4" t="str">
            <v>有効期間（自）</v>
          </cell>
          <cell r="AL4" t="str">
            <v>有効期間（至）</v>
          </cell>
        </row>
        <row r="6">
          <cell r="L6" t="str">
            <v/>
          </cell>
          <cell r="M6" t="str">
            <v/>
          </cell>
          <cell r="AF6" t="str">
            <v/>
          </cell>
          <cell r="AH6" t="str">
            <v/>
          </cell>
          <cell r="AL6" t="str">
            <v/>
          </cell>
        </row>
        <row r="7">
          <cell r="L7" t="str">
            <v/>
          </cell>
          <cell r="M7" t="str">
            <v/>
          </cell>
          <cell r="AF7" t="str">
            <v/>
          </cell>
          <cell r="AH7" t="str">
            <v/>
          </cell>
          <cell r="AL7" t="str">
            <v/>
          </cell>
        </row>
        <row r="8">
          <cell r="L8" t="str">
            <v/>
          </cell>
          <cell r="M8" t="str">
            <v/>
          </cell>
          <cell r="AF8" t="str">
            <v/>
          </cell>
          <cell r="AH8" t="str">
            <v/>
          </cell>
          <cell r="AL8" t="str">
            <v/>
          </cell>
        </row>
        <row r="9">
          <cell r="L9" t="str">
            <v/>
          </cell>
          <cell r="M9" t="str">
            <v/>
          </cell>
          <cell r="AF9" t="str">
            <v/>
          </cell>
          <cell r="AH9" t="str">
            <v/>
          </cell>
          <cell r="AL9" t="str">
            <v/>
          </cell>
        </row>
        <row r="10">
          <cell r="L10" t="str">
            <v/>
          </cell>
          <cell r="M10" t="str">
            <v/>
          </cell>
          <cell r="AF10" t="str">
            <v/>
          </cell>
          <cell r="AH10" t="str">
            <v/>
          </cell>
          <cell r="AL10" t="str">
            <v/>
          </cell>
        </row>
        <row r="11">
          <cell r="L11" t="str">
            <v/>
          </cell>
          <cell r="M11" t="str">
            <v/>
          </cell>
          <cell r="AF11" t="str">
            <v/>
          </cell>
          <cell r="AH11" t="str">
            <v/>
          </cell>
          <cell r="AL11" t="str">
            <v/>
          </cell>
        </row>
        <row r="12">
          <cell r="L12" t="str">
            <v/>
          </cell>
          <cell r="M12" t="str">
            <v/>
          </cell>
          <cell r="AF12" t="str">
            <v/>
          </cell>
          <cell r="AH12" t="str">
            <v/>
          </cell>
          <cell r="AL12" t="str">
            <v/>
          </cell>
        </row>
        <row r="13">
          <cell r="L13" t="str">
            <v/>
          </cell>
          <cell r="M13" t="str">
            <v/>
          </cell>
          <cell r="AF13" t="str">
            <v/>
          </cell>
          <cell r="AH13" t="str">
            <v/>
          </cell>
          <cell r="AL13" t="str">
            <v/>
          </cell>
        </row>
        <row r="14">
          <cell r="L14" t="str">
            <v/>
          </cell>
          <cell r="M14" t="str">
            <v/>
          </cell>
          <cell r="AF14" t="str">
            <v/>
          </cell>
          <cell r="AH14" t="str">
            <v/>
          </cell>
          <cell r="AL14" t="str">
            <v/>
          </cell>
        </row>
        <row r="15">
          <cell r="L15" t="str">
            <v/>
          </cell>
          <cell r="M15" t="str">
            <v/>
          </cell>
          <cell r="AF15" t="str">
            <v/>
          </cell>
          <cell r="AH15" t="str">
            <v/>
          </cell>
          <cell r="AL15" t="str">
            <v/>
          </cell>
        </row>
        <row r="16">
          <cell r="L16" t="str">
            <v/>
          </cell>
          <cell r="M16" t="str">
            <v/>
          </cell>
          <cell r="AF16" t="str">
            <v/>
          </cell>
          <cell r="AH16" t="str">
            <v/>
          </cell>
          <cell r="AL16" t="str">
            <v/>
          </cell>
        </row>
        <row r="17">
          <cell r="L17" t="str">
            <v/>
          </cell>
          <cell r="M17" t="str">
            <v/>
          </cell>
          <cell r="AF17" t="str">
            <v/>
          </cell>
          <cell r="AH17" t="str">
            <v/>
          </cell>
          <cell r="AL17" t="str">
            <v/>
          </cell>
        </row>
        <row r="18">
          <cell r="L18" t="str">
            <v/>
          </cell>
          <cell r="M18" t="str">
            <v/>
          </cell>
          <cell r="AF18" t="str">
            <v/>
          </cell>
          <cell r="AH18" t="str">
            <v/>
          </cell>
          <cell r="AL18" t="str">
            <v/>
          </cell>
        </row>
        <row r="19">
          <cell r="L19" t="str">
            <v/>
          </cell>
          <cell r="M19" t="str">
            <v/>
          </cell>
          <cell r="AF19" t="str">
            <v/>
          </cell>
          <cell r="AH19" t="str">
            <v/>
          </cell>
          <cell r="AL19" t="str">
            <v/>
          </cell>
        </row>
        <row r="20">
          <cell r="L20" t="str">
            <v/>
          </cell>
          <cell r="M20" t="str">
            <v/>
          </cell>
          <cell r="AF20" t="str">
            <v/>
          </cell>
          <cell r="AH20" t="str">
            <v/>
          </cell>
          <cell r="AL20" t="str">
            <v/>
          </cell>
        </row>
        <row r="21">
          <cell r="L21" t="str">
            <v/>
          </cell>
          <cell r="M21" t="str">
            <v/>
          </cell>
          <cell r="AF21" t="str">
            <v/>
          </cell>
          <cell r="AH21" t="str">
            <v/>
          </cell>
          <cell r="AL21" t="str">
            <v/>
          </cell>
        </row>
        <row r="22">
          <cell r="L22" t="str">
            <v/>
          </cell>
          <cell r="M22" t="str">
            <v/>
          </cell>
          <cell r="AF22" t="str">
            <v/>
          </cell>
          <cell r="AH22" t="str">
            <v/>
          </cell>
          <cell r="AL22" t="str">
            <v/>
          </cell>
        </row>
        <row r="23">
          <cell r="L23" t="str">
            <v/>
          </cell>
          <cell r="M23" t="str">
            <v/>
          </cell>
          <cell r="AF23" t="str">
            <v/>
          </cell>
          <cell r="AH23" t="str">
            <v/>
          </cell>
          <cell r="AL23" t="str">
            <v/>
          </cell>
        </row>
        <row r="24">
          <cell r="L24" t="str">
            <v/>
          </cell>
          <cell r="M24" t="str">
            <v/>
          </cell>
          <cell r="AF24" t="str">
            <v/>
          </cell>
          <cell r="AH24" t="str">
            <v/>
          </cell>
          <cell r="AL24" t="str">
            <v/>
          </cell>
        </row>
        <row r="25">
          <cell r="L25" t="str">
            <v/>
          </cell>
          <cell r="M25" t="str">
            <v/>
          </cell>
          <cell r="AF25" t="str">
            <v/>
          </cell>
          <cell r="AH25" t="str">
            <v/>
          </cell>
          <cell r="AL25" t="str">
            <v/>
          </cell>
        </row>
        <row r="26">
          <cell r="L26" t="str">
            <v/>
          </cell>
          <cell r="M26" t="str">
            <v/>
          </cell>
          <cell r="AF26" t="str">
            <v/>
          </cell>
          <cell r="AH26" t="str">
            <v/>
          </cell>
          <cell r="AL26" t="str">
            <v/>
          </cell>
        </row>
        <row r="27">
          <cell r="L27" t="str">
            <v/>
          </cell>
          <cell r="M27" t="str">
            <v/>
          </cell>
          <cell r="AF27" t="str">
            <v/>
          </cell>
          <cell r="AH27" t="str">
            <v/>
          </cell>
          <cell r="AL27" t="str">
            <v/>
          </cell>
        </row>
        <row r="28">
          <cell r="L28" t="str">
            <v/>
          </cell>
          <cell r="M28" t="str">
            <v/>
          </cell>
          <cell r="AF28" t="str">
            <v/>
          </cell>
          <cell r="AH28" t="str">
            <v/>
          </cell>
          <cell r="AL28" t="str">
            <v/>
          </cell>
        </row>
        <row r="29">
          <cell r="L29" t="str">
            <v/>
          </cell>
          <cell r="M29" t="str">
            <v/>
          </cell>
          <cell r="AF29" t="str">
            <v/>
          </cell>
          <cell r="AH29" t="str">
            <v/>
          </cell>
          <cell r="AL29" t="str">
            <v/>
          </cell>
        </row>
        <row r="30">
          <cell r="L30" t="str">
            <v/>
          </cell>
          <cell r="M30" t="str">
            <v/>
          </cell>
          <cell r="AF30" t="str">
            <v/>
          </cell>
          <cell r="AH30" t="str">
            <v/>
          </cell>
          <cell r="AL30" t="str">
            <v/>
          </cell>
        </row>
        <row r="31">
          <cell r="L31" t="str">
            <v/>
          </cell>
          <cell r="M31" t="str">
            <v/>
          </cell>
          <cell r="AF31" t="str">
            <v/>
          </cell>
          <cell r="AH31" t="str">
            <v/>
          </cell>
          <cell r="AL31" t="str">
            <v/>
          </cell>
        </row>
        <row r="32">
          <cell r="L32" t="str">
            <v/>
          </cell>
          <cell r="M32" t="str">
            <v/>
          </cell>
          <cell r="AF32" t="str">
            <v/>
          </cell>
          <cell r="AH32" t="str">
            <v/>
          </cell>
          <cell r="AL32" t="str">
            <v/>
          </cell>
        </row>
        <row r="33">
          <cell r="L33" t="str">
            <v/>
          </cell>
          <cell r="M33" t="str">
            <v/>
          </cell>
          <cell r="AF33" t="str">
            <v/>
          </cell>
          <cell r="AH33" t="str">
            <v/>
          </cell>
          <cell r="AL33" t="str">
            <v/>
          </cell>
        </row>
        <row r="34">
          <cell r="L34" t="str">
            <v/>
          </cell>
          <cell r="M34" t="str">
            <v/>
          </cell>
          <cell r="AF34" t="str">
            <v/>
          </cell>
          <cell r="AH34" t="str">
            <v/>
          </cell>
          <cell r="AL34" t="str">
            <v/>
          </cell>
        </row>
        <row r="35">
          <cell r="L35" t="str">
            <v/>
          </cell>
          <cell r="M35" t="str">
            <v/>
          </cell>
          <cell r="AF35" t="str">
            <v/>
          </cell>
          <cell r="AH35" t="str">
            <v/>
          </cell>
          <cell r="AL35" t="str">
            <v/>
          </cell>
        </row>
        <row r="37">
          <cell r="F37" t="str">
            <v/>
          </cell>
          <cell r="H37" t="str">
            <v/>
          </cell>
          <cell r="J37" t="str">
            <v/>
          </cell>
          <cell r="L37" t="str">
            <v/>
          </cell>
          <cell r="M37" t="str">
            <v/>
          </cell>
          <cell r="AF37" t="str">
            <v/>
          </cell>
          <cell r="AH37" t="str">
            <v/>
          </cell>
          <cell r="AL37" t="str">
            <v/>
          </cell>
        </row>
        <row r="38">
          <cell r="F38" t="str">
            <v/>
          </cell>
          <cell r="H38" t="str">
            <v/>
          </cell>
          <cell r="J38" t="str">
            <v/>
          </cell>
          <cell r="L38" t="str">
            <v/>
          </cell>
          <cell r="M38" t="str">
            <v/>
          </cell>
          <cell r="AF38" t="str">
            <v/>
          </cell>
          <cell r="AH38" t="str">
            <v/>
          </cell>
          <cell r="AL38" t="str">
            <v/>
          </cell>
        </row>
        <row r="39">
          <cell r="F39" t="str">
            <v/>
          </cell>
          <cell r="H39" t="str">
            <v/>
          </cell>
          <cell r="J39" t="str">
            <v/>
          </cell>
          <cell r="L39" t="str">
            <v/>
          </cell>
          <cell r="M39" t="str">
            <v/>
          </cell>
          <cell r="AF39" t="str">
            <v/>
          </cell>
          <cell r="AH39" t="str">
            <v/>
          </cell>
          <cell r="AL39" t="str">
            <v/>
          </cell>
        </row>
        <row r="40">
          <cell r="F40" t="str">
            <v/>
          </cell>
          <cell r="H40" t="str">
            <v/>
          </cell>
          <cell r="J40" t="str">
            <v/>
          </cell>
          <cell r="L40" t="str">
            <v/>
          </cell>
          <cell r="M40" t="str">
            <v/>
          </cell>
          <cell r="Y40" t="str">
            <v/>
          </cell>
          <cell r="AF40" t="str">
            <v/>
          </cell>
          <cell r="AH40" t="str">
            <v/>
          </cell>
          <cell r="AL40" t="str">
            <v/>
          </cell>
        </row>
        <row r="41">
          <cell r="F41" t="str">
            <v/>
          </cell>
          <cell r="H41" t="str">
            <v/>
          </cell>
          <cell r="J41" t="str">
            <v/>
          </cell>
          <cell r="L41" t="str">
            <v/>
          </cell>
          <cell r="M41" t="str">
            <v/>
          </cell>
          <cell r="AF41" t="str">
            <v/>
          </cell>
          <cell r="AH41" t="str">
            <v/>
          </cell>
          <cell r="AL41" t="str">
            <v/>
          </cell>
        </row>
        <row r="42">
          <cell r="F42" t="str">
            <v/>
          </cell>
          <cell r="H42" t="str">
            <v/>
          </cell>
          <cell r="J42" t="str">
            <v/>
          </cell>
          <cell r="L42" t="str">
            <v/>
          </cell>
          <cell r="M42" t="str">
            <v/>
          </cell>
          <cell r="AF42" t="str">
            <v/>
          </cell>
          <cell r="AH42" t="str">
            <v/>
          </cell>
          <cell r="AL42" t="str">
            <v/>
          </cell>
        </row>
        <row r="43">
          <cell r="F43" t="str">
            <v/>
          </cell>
          <cell r="H43" t="str">
            <v/>
          </cell>
          <cell r="J43" t="str">
            <v/>
          </cell>
          <cell r="L43" t="str">
            <v/>
          </cell>
          <cell r="M43" t="str">
            <v/>
          </cell>
          <cell r="AF43" t="str">
            <v/>
          </cell>
          <cell r="AH43" t="str">
            <v/>
          </cell>
          <cell r="AL43" t="str">
            <v/>
          </cell>
        </row>
        <row r="44">
          <cell r="F44" t="str">
            <v/>
          </cell>
          <cell r="H44" t="str">
            <v/>
          </cell>
          <cell r="J44" t="str">
            <v/>
          </cell>
          <cell r="L44" t="str">
            <v/>
          </cell>
          <cell r="M44" t="str">
            <v/>
          </cell>
          <cell r="AF44" t="str">
            <v/>
          </cell>
          <cell r="AH44" t="str">
            <v/>
          </cell>
          <cell r="AL44" t="str">
            <v/>
          </cell>
        </row>
        <row r="45">
          <cell r="F45" t="str">
            <v/>
          </cell>
          <cell r="H45" t="str">
            <v/>
          </cell>
          <cell r="J45" t="str">
            <v/>
          </cell>
          <cell r="L45" t="str">
            <v/>
          </cell>
          <cell r="M45" t="str">
            <v/>
          </cell>
          <cell r="AF45" t="str">
            <v/>
          </cell>
          <cell r="AH45" t="str">
            <v/>
          </cell>
          <cell r="AL45" t="str">
            <v/>
          </cell>
        </row>
        <row r="46">
          <cell r="F46" t="str">
            <v/>
          </cell>
          <cell r="H46" t="str">
            <v/>
          </cell>
          <cell r="J46" t="str">
            <v/>
          </cell>
          <cell r="L46" t="str">
            <v/>
          </cell>
          <cell r="M46" t="str">
            <v/>
          </cell>
          <cell r="AF46" t="str">
            <v/>
          </cell>
          <cell r="AH46" t="str">
            <v/>
          </cell>
          <cell r="AL46" t="str">
            <v/>
          </cell>
        </row>
        <row r="47">
          <cell r="F47" t="str">
            <v/>
          </cell>
          <cell r="H47" t="str">
            <v/>
          </cell>
          <cell r="J47" t="str">
            <v/>
          </cell>
          <cell r="L47" t="str">
            <v/>
          </cell>
          <cell r="M47" t="str">
            <v/>
          </cell>
          <cell r="AF47" t="str">
            <v/>
          </cell>
          <cell r="AH47" t="str">
            <v/>
          </cell>
          <cell r="AL47" t="str">
            <v/>
          </cell>
        </row>
        <row r="48">
          <cell r="F48" t="str">
            <v/>
          </cell>
          <cell r="H48" t="str">
            <v/>
          </cell>
          <cell r="J48" t="str">
            <v/>
          </cell>
          <cell r="L48" t="str">
            <v/>
          </cell>
          <cell r="M48" t="str">
            <v/>
          </cell>
          <cell r="AF48" t="str">
            <v/>
          </cell>
          <cell r="AH48" t="str">
            <v/>
          </cell>
          <cell r="AL48" t="str">
            <v/>
          </cell>
        </row>
        <row r="49">
          <cell r="F49" t="str">
            <v/>
          </cell>
          <cell r="H49" t="str">
            <v/>
          </cell>
          <cell r="J49" t="str">
            <v/>
          </cell>
          <cell r="L49" t="str">
            <v/>
          </cell>
          <cell r="M49" t="str">
            <v/>
          </cell>
          <cell r="AF49" t="str">
            <v/>
          </cell>
          <cell r="AH49" t="str">
            <v/>
          </cell>
          <cell r="AL49" t="str">
            <v/>
          </cell>
        </row>
        <row r="50">
          <cell r="F50" t="str">
            <v/>
          </cell>
          <cell r="H50" t="str">
            <v/>
          </cell>
          <cell r="J50" t="str">
            <v/>
          </cell>
          <cell r="L50" t="str">
            <v/>
          </cell>
          <cell r="M50" t="str">
            <v/>
          </cell>
          <cell r="AF50" t="str">
            <v/>
          </cell>
          <cell r="AH50" t="str">
            <v/>
          </cell>
          <cell r="AL50" t="str">
            <v/>
          </cell>
        </row>
        <row r="51">
          <cell r="F51" t="str">
            <v/>
          </cell>
          <cell r="H51" t="str">
            <v/>
          </cell>
          <cell r="J51" t="str">
            <v/>
          </cell>
          <cell r="L51" t="str">
            <v/>
          </cell>
          <cell r="M51" t="str">
            <v/>
          </cell>
          <cell r="AF51" t="str">
            <v/>
          </cell>
          <cell r="AH51" t="str">
            <v/>
          </cell>
          <cell r="AL51" t="str">
            <v/>
          </cell>
        </row>
        <row r="52">
          <cell r="F52" t="str">
            <v/>
          </cell>
          <cell r="H52" t="str">
            <v/>
          </cell>
          <cell r="J52" t="str">
            <v/>
          </cell>
          <cell r="L52" t="str">
            <v/>
          </cell>
          <cell r="M52" t="str">
            <v/>
          </cell>
          <cell r="AF52" t="str">
            <v/>
          </cell>
          <cell r="AH52" t="str">
            <v/>
          </cell>
          <cell r="AL52" t="str">
            <v/>
          </cell>
        </row>
        <row r="53">
          <cell r="F53" t="str">
            <v/>
          </cell>
          <cell r="H53" t="str">
            <v/>
          </cell>
          <cell r="J53" t="str">
            <v/>
          </cell>
          <cell r="L53" t="str">
            <v/>
          </cell>
          <cell r="M53" t="str">
            <v/>
          </cell>
          <cell r="AF53" t="str">
            <v/>
          </cell>
          <cell r="AH53" t="str">
            <v/>
          </cell>
          <cell r="AL53" t="str">
            <v/>
          </cell>
        </row>
        <row r="54">
          <cell r="F54" t="str">
            <v/>
          </cell>
          <cell r="H54" t="str">
            <v/>
          </cell>
          <cell r="J54" t="str">
            <v/>
          </cell>
          <cell r="L54" t="str">
            <v/>
          </cell>
          <cell r="M54" t="str">
            <v/>
          </cell>
          <cell r="Y54" t="str">
            <v/>
          </cell>
          <cell r="AF54" t="str">
            <v/>
          </cell>
          <cell r="AH54" t="str">
            <v/>
          </cell>
          <cell r="AL54" t="str">
            <v/>
          </cell>
        </row>
        <row r="55">
          <cell r="F55" t="str">
            <v/>
          </cell>
          <cell r="H55" t="str">
            <v/>
          </cell>
          <cell r="J55" t="str">
            <v/>
          </cell>
          <cell r="L55" t="str">
            <v/>
          </cell>
          <cell r="M55" t="str">
            <v/>
          </cell>
          <cell r="AF55" t="str">
            <v/>
          </cell>
          <cell r="AH55" t="str">
            <v/>
          </cell>
          <cell r="AL55" t="str">
            <v/>
          </cell>
        </row>
        <row r="56">
          <cell r="F56" t="str">
            <v/>
          </cell>
          <cell r="H56" t="str">
            <v/>
          </cell>
          <cell r="J56" t="str">
            <v/>
          </cell>
          <cell r="L56" t="str">
            <v/>
          </cell>
          <cell r="M56" t="str">
            <v/>
          </cell>
          <cell r="AF56" t="str">
            <v/>
          </cell>
          <cell r="AH56" t="str">
            <v/>
          </cell>
          <cell r="AL56" t="str">
            <v/>
          </cell>
        </row>
        <row r="57">
          <cell r="F57" t="str">
            <v/>
          </cell>
          <cell r="H57" t="str">
            <v/>
          </cell>
          <cell r="J57" t="str">
            <v/>
          </cell>
          <cell r="L57" t="str">
            <v/>
          </cell>
          <cell r="M57" t="str">
            <v/>
          </cell>
          <cell r="AF57" t="str">
            <v/>
          </cell>
          <cell r="AH57" t="str">
            <v/>
          </cell>
          <cell r="AL57" t="str">
            <v/>
          </cell>
        </row>
        <row r="58">
          <cell r="F58" t="str">
            <v/>
          </cell>
          <cell r="H58" t="str">
            <v/>
          </cell>
          <cell r="J58" t="str">
            <v/>
          </cell>
          <cell r="L58" t="str">
            <v/>
          </cell>
          <cell r="M58" t="str">
            <v/>
          </cell>
          <cell r="AF58" t="str">
            <v/>
          </cell>
          <cell r="AH58" t="str">
            <v/>
          </cell>
          <cell r="AL58" t="str">
            <v/>
          </cell>
        </row>
        <row r="59">
          <cell r="F59" t="str">
            <v/>
          </cell>
          <cell r="H59" t="str">
            <v/>
          </cell>
          <cell r="J59" t="str">
            <v/>
          </cell>
          <cell r="L59" t="str">
            <v/>
          </cell>
          <cell r="M59" t="str">
            <v/>
          </cell>
          <cell r="AF59" t="str">
            <v/>
          </cell>
          <cell r="AH59" t="str">
            <v/>
          </cell>
          <cell r="AL59" t="str">
            <v/>
          </cell>
        </row>
        <row r="60">
          <cell r="F60" t="str">
            <v/>
          </cell>
          <cell r="H60" t="str">
            <v/>
          </cell>
          <cell r="J60" t="str">
            <v/>
          </cell>
          <cell r="L60" t="str">
            <v/>
          </cell>
          <cell r="M60" t="str">
            <v/>
          </cell>
          <cell r="AF60" t="str">
            <v/>
          </cell>
          <cell r="AH60" t="str">
            <v/>
          </cell>
          <cell r="AL60" t="str">
            <v/>
          </cell>
        </row>
        <row r="61">
          <cell r="F61" t="str">
            <v/>
          </cell>
          <cell r="H61" t="str">
            <v/>
          </cell>
          <cell r="J61" t="str">
            <v/>
          </cell>
          <cell r="L61" t="str">
            <v/>
          </cell>
          <cell r="M61" t="str">
            <v/>
          </cell>
          <cell r="AF61" t="str">
            <v/>
          </cell>
          <cell r="AH61" t="str">
            <v/>
          </cell>
          <cell r="AL61" t="str">
            <v/>
          </cell>
        </row>
        <row r="62">
          <cell r="F62" t="str">
            <v/>
          </cell>
          <cell r="H62" t="str">
            <v/>
          </cell>
          <cell r="J62" t="str">
            <v/>
          </cell>
          <cell r="L62" t="str">
            <v/>
          </cell>
          <cell r="M62" t="str">
            <v/>
          </cell>
          <cell r="AF62" t="str">
            <v/>
          </cell>
          <cell r="AH62" t="str">
            <v/>
          </cell>
          <cell r="AL62" t="str">
            <v/>
          </cell>
        </row>
        <row r="63">
          <cell r="F63" t="str">
            <v/>
          </cell>
          <cell r="H63" t="str">
            <v/>
          </cell>
          <cell r="J63" t="str">
            <v/>
          </cell>
          <cell r="L63" t="str">
            <v/>
          </cell>
          <cell r="M63" t="str">
            <v/>
          </cell>
          <cell r="AF63" t="str">
            <v/>
          </cell>
          <cell r="AH63" t="str">
            <v/>
          </cell>
          <cell r="AL63" t="str">
            <v/>
          </cell>
        </row>
        <row r="64">
          <cell r="F64" t="str">
            <v/>
          </cell>
          <cell r="H64" t="str">
            <v/>
          </cell>
          <cell r="J64" t="str">
            <v/>
          </cell>
          <cell r="L64" t="str">
            <v/>
          </cell>
          <cell r="M64" t="str">
            <v/>
          </cell>
          <cell r="AF64" t="str">
            <v/>
          </cell>
          <cell r="AH64" t="str">
            <v/>
          </cell>
          <cell r="AL64" t="str">
            <v/>
          </cell>
        </row>
        <row r="65">
          <cell r="F65" t="str">
            <v/>
          </cell>
          <cell r="H65" t="str">
            <v/>
          </cell>
          <cell r="J65" t="str">
            <v/>
          </cell>
          <cell r="L65" t="str">
            <v/>
          </cell>
          <cell r="M65" t="str">
            <v/>
          </cell>
          <cell r="AF65" t="str">
            <v/>
          </cell>
          <cell r="AH65" t="str">
            <v/>
          </cell>
          <cell r="AL65" t="str">
            <v/>
          </cell>
        </row>
        <row r="66">
          <cell r="F66" t="str">
            <v/>
          </cell>
          <cell r="H66" t="str">
            <v/>
          </cell>
          <cell r="J66" t="str">
            <v/>
          </cell>
          <cell r="L66" t="str">
            <v/>
          </cell>
          <cell r="M66" t="str">
            <v/>
          </cell>
          <cell r="AF66" t="str">
            <v/>
          </cell>
          <cell r="AH66" t="str">
            <v/>
          </cell>
          <cell r="AL66" t="str">
            <v/>
          </cell>
        </row>
        <row r="67">
          <cell r="F67" t="str">
            <v/>
          </cell>
          <cell r="H67" t="str">
            <v/>
          </cell>
          <cell r="J67" t="str">
            <v/>
          </cell>
          <cell r="L67" t="str">
            <v/>
          </cell>
          <cell r="M67" t="str">
            <v/>
          </cell>
          <cell r="AF67" t="str">
            <v/>
          </cell>
          <cell r="AH67" t="str">
            <v/>
          </cell>
          <cell r="AL67" t="str">
            <v/>
          </cell>
        </row>
        <row r="68">
          <cell r="F68" t="str">
            <v/>
          </cell>
          <cell r="H68" t="str">
            <v/>
          </cell>
          <cell r="J68" t="str">
            <v/>
          </cell>
          <cell r="L68" t="str">
            <v/>
          </cell>
          <cell r="M68" t="str">
            <v/>
          </cell>
          <cell r="Y68" t="str">
            <v/>
          </cell>
          <cell r="AF68" t="str">
            <v/>
          </cell>
          <cell r="AH68" t="str">
            <v/>
          </cell>
          <cell r="AL68" t="str">
            <v/>
          </cell>
        </row>
        <row r="69">
          <cell r="F69" t="str">
            <v/>
          </cell>
          <cell r="H69" t="str">
            <v/>
          </cell>
          <cell r="J69" t="str">
            <v/>
          </cell>
          <cell r="L69" t="str">
            <v/>
          </cell>
          <cell r="M69" t="str">
            <v/>
          </cell>
          <cell r="AF69" t="str">
            <v/>
          </cell>
          <cell r="AH69" t="str">
            <v/>
          </cell>
          <cell r="AL69" t="str">
            <v/>
          </cell>
        </row>
        <row r="70">
          <cell r="F70" t="str">
            <v/>
          </cell>
          <cell r="H70" t="str">
            <v/>
          </cell>
          <cell r="J70" t="str">
            <v/>
          </cell>
          <cell r="L70" t="str">
            <v/>
          </cell>
          <cell r="M70" t="str">
            <v/>
          </cell>
          <cell r="AF70" t="str">
            <v/>
          </cell>
          <cell r="AH70" t="str">
            <v/>
          </cell>
          <cell r="AL70" t="str">
            <v/>
          </cell>
        </row>
        <row r="71">
          <cell r="F71" t="str">
            <v/>
          </cell>
          <cell r="H71" t="str">
            <v/>
          </cell>
          <cell r="J71" t="str">
            <v/>
          </cell>
          <cell r="L71" t="str">
            <v/>
          </cell>
          <cell r="M71" t="str">
            <v/>
          </cell>
          <cell r="AF71" t="str">
            <v/>
          </cell>
          <cell r="AH71" t="str">
            <v/>
          </cell>
          <cell r="AL71" t="str">
            <v/>
          </cell>
        </row>
        <row r="72">
          <cell r="F72" t="str">
            <v/>
          </cell>
          <cell r="H72" t="str">
            <v/>
          </cell>
          <cell r="J72" t="str">
            <v/>
          </cell>
          <cell r="L72" t="str">
            <v/>
          </cell>
          <cell r="M72" t="str">
            <v/>
          </cell>
          <cell r="AF72" t="str">
            <v/>
          </cell>
          <cell r="AH72" t="str">
            <v/>
          </cell>
          <cell r="AL72" t="str">
            <v/>
          </cell>
        </row>
        <row r="73">
          <cell r="F73" t="str">
            <v/>
          </cell>
          <cell r="H73" t="str">
            <v/>
          </cell>
          <cell r="J73" t="str">
            <v/>
          </cell>
          <cell r="L73" t="str">
            <v/>
          </cell>
          <cell r="M73" t="str">
            <v/>
          </cell>
          <cell r="AF73" t="str">
            <v/>
          </cell>
          <cell r="AH73" t="str">
            <v/>
          </cell>
          <cell r="AL73" t="str">
            <v/>
          </cell>
        </row>
        <row r="74">
          <cell r="F74" t="str">
            <v/>
          </cell>
          <cell r="H74" t="str">
            <v/>
          </cell>
          <cell r="J74" t="str">
            <v/>
          </cell>
          <cell r="L74" t="str">
            <v/>
          </cell>
          <cell r="M74" t="str">
            <v/>
          </cell>
          <cell r="AF74" t="str">
            <v/>
          </cell>
          <cell r="AH74" t="str">
            <v/>
          </cell>
          <cell r="AL74" t="str">
            <v/>
          </cell>
        </row>
        <row r="75">
          <cell r="F75" t="str">
            <v/>
          </cell>
          <cell r="H75" t="str">
            <v/>
          </cell>
          <cell r="J75" t="str">
            <v/>
          </cell>
          <cell r="L75" t="str">
            <v/>
          </cell>
          <cell r="M75" t="str">
            <v/>
          </cell>
          <cell r="AF75" t="str">
            <v/>
          </cell>
          <cell r="AH75" t="str">
            <v/>
          </cell>
          <cell r="AL75" t="str">
            <v/>
          </cell>
        </row>
        <row r="76">
          <cell r="F76" t="str">
            <v/>
          </cell>
          <cell r="H76" t="str">
            <v/>
          </cell>
          <cell r="J76" t="str">
            <v/>
          </cell>
          <cell r="L76" t="str">
            <v/>
          </cell>
          <cell r="M76" t="str">
            <v/>
          </cell>
          <cell r="AF76" t="str">
            <v/>
          </cell>
          <cell r="AH76" t="str">
            <v/>
          </cell>
          <cell r="AL76" t="str">
            <v/>
          </cell>
        </row>
        <row r="77">
          <cell r="F77" t="str">
            <v/>
          </cell>
          <cell r="H77" t="str">
            <v/>
          </cell>
          <cell r="J77" t="str">
            <v/>
          </cell>
          <cell r="L77" t="str">
            <v/>
          </cell>
          <cell r="M77" t="str">
            <v/>
          </cell>
          <cell r="AF77" t="str">
            <v/>
          </cell>
          <cell r="AH77" t="str">
            <v/>
          </cell>
          <cell r="AL77" t="str">
            <v/>
          </cell>
        </row>
        <row r="78">
          <cell r="F78" t="str">
            <v/>
          </cell>
          <cell r="H78" t="str">
            <v/>
          </cell>
          <cell r="J78" t="str">
            <v/>
          </cell>
          <cell r="L78" t="str">
            <v/>
          </cell>
          <cell r="M78" t="str">
            <v/>
          </cell>
          <cell r="AF78" t="str">
            <v/>
          </cell>
          <cell r="AH78" t="str">
            <v/>
          </cell>
          <cell r="AL78" t="str">
            <v/>
          </cell>
        </row>
        <row r="79">
          <cell r="F79" t="str">
            <v/>
          </cell>
          <cell r="H79" t="str">
            <v/>
          </cell>
          <cell r="J79" t="str">
            <v/>
          </cell>
          <cell r="L79" t="str">
            <v/>
          </cell>
          <cell r="M79" t="str">
            <v/>
          </cell>
          <cell r="AF79" t="str">
            <v/>
          </cell>
          <cell r="AH79" t="str">
            <v/>
          </cell>
          <cell r="AL79" t="str">
            <v/>
          </cell>
        </row>
        <row r="80">
          <cell r="F80" t="str">
            <v/>
          </cell>
          <cell r="H80" t="str">
            <v/>
          </cell>
          <cell r="J80" t="str">
            <v/>
          </cell>
          <cell r="L80" t="str">
            <v/>
          </cell>
          <cell r="M80" t="str">
            <v/>
          </cell>
          <cell r="AF80" t="str">
            <v/>
          </cell>
          <cell r="AH80" t="str">
            <v/>
          </cell>
          <cell r="AL80" t="str">
            <v/>
          </cell>
        </row>
        <row r="81">
          <cell r="F81" t="str">
            <v/>
          </cell>
          <cell r="H81" t="str">
            <v/>
          </cell>
          <cell r="J81" t="str">
            <v/>
          </cell>
          <cell r="L81" t="str">
            <v/>
          </cell>
          <cell r="M81" t="str">
            <v/>
          </cell>
          <cell r="AF81" t="str">
            <v/>
          </cell>
          <cell r="AH81" t="str">
            <v/>
          </cell>
          <cell r="AL81" t="str">
            <v/>
          </cell>
        </row>
        <row r="82">
          <cell r="F82" t="str">
            <v/>
          </cell>
          <cell r="H82" t="str">
            <v/>
          </cell>
          <cell r="J82" t="str">
            <v/>
          </cell>
          <cell r="L82" t="str">
            <v/>
          </cell>
          <cell r="M82" t="str">
            <v/>
          </cell>
          <cell r="Y82" t="str">
            <v/>
          </cell>
          <cell r="AF82" t="str">
            <v/>
          </cell>
          <cell r="AH82" t="str">
            <v/>
          </cell>
          <cell r="AL82" t="str">
            <v/>
          </cell>
        </row>
        <row r="83">
          <cell r="F83" t="str">
            <v/>
          </cell>
          <cell r="H83" t="str">
            <v/>
          </cell>
          <cell r="J83" t="str">
            <v/>
          </cell>
          <cell r="L83" t="str">
            <v/>
          </cell>
          <cell r="M83" t="str">
            <v/>
          </cell>
          <cell r="AF83" t="str">
            <v/>
          </cell>
          <cell r="AH83" t="str">
            <v/>
          </cell>
          <cell r="AL83" t="str">
            <v/>
          </cell>
        </row>
        <row r="84">
          <cell r="F84" t="str">
            <v/>
          </cell>
          <cell r="H84" t="str">
            <v/>
          </cell>
          <cell r="J84" t="str">
            <v/>
          </cell>
          <cell r="L84" t="str">
            <v/>
          </cell>
          <cell r="M84" t="str">
            <v/>
          </cell>
          <cell r="AF84" t="str">
            <v/>
          </cell>
          <cell r="AH84" t="str">
            <v/>
          </cell>
          <cell r="AL84" t="str">
            <v/>
          </cell>
        </row>
        <row r="85">
          <cell r="F85" t="str">
            <v/>
          </cell>
          <cell r="H85" t="str">
            <v/>
          </cell>
          <cell r="J85" t="str">
            <v/>
          </cell>
          <cell r="L85" t="str">
            <v/>
          </cell>
          <cell r="M85" t="str">
            <v/>
          </cell>
          <cell r="AF85" t="str">
            <v/>
          </cell>
          <cell r="AH85" t="str">
            <v/>
          </cell>
          <cell r="AL85" t="str">
            <v/>
          </cell>
        </row>
        <row r="86">
          <cell r="F86" t="str">
            <v/>
          </cell>
          <cell r="H86" t="str">
            <v/>
          </cell>
          <cell r="J86" t="str">
            <v/>
          </cell>
          <cell r="L86" t="str">
            <v/>
          </cell>
          <cell r="M86" t="str">
            <v/>
          </cell>
          <cell r="AF86" t="str">
            <v/>
          </cell>
          <cell r="AH86" t="str">
            <v/>
          </cell>
          <cell r="AL86" t="str">
            <v/>
          </cell>
        </row>
        <row r="87">
          <cell r="F87" t="str">
            <v/>
          </cell>
          <cell r="H87" t="str">
            <v/>
          </cell>
          <cell r="J87" t="str">
            <v/>
          </cell>
          <cell r="L87" t="str">
            <v/>
          </cell>
          <cell r="M87" t="str">
            <v/>
          </cell>
          <cell r="AF87" t="str">
            <v/>
          </cell>
          <cell r="AH87" t="str">
            <v/>
          </cell>
          <cell r="AL87" t="str">
            <v/>
          </cell>
        </row>
        <row r="88">
          <cell r="F88" t="str">
            <v/>
          </cell>
          <cell r="H88" t="str">
            <v/>
          </cell>
          <cell r="J88" t="str">
            <v/>
          </cell>
          <cell r="L88" t="str">
            <v/>
          </cell>
          <cell r="M88" t="str">
            <v/>
          </cell>
          <cell r="AF88" t="str">
            <v/>
          </cell>
          <cell r="AH88" t="str">
            <v/>
          </cell>
          <cell r="AL88" t="str">
            <v/>
          </cell>
        </row>
        <row r="89">
          <cell r="F89" t="str">
            <v/>
          </cell>
          <cell r="H89" t="str">
            <v/>
          </cell>
          <cell r="J89" t="str">
            <v/>
          </cell>
          <cell r="L89" t="str">
            <v/>
          </cell>
          <cell r="M89" t="str">
            <v/>
          </cell>
          <cell r="AF89" t="str">
            <v/>
          </cell>
          <cell r="AH89" t="str">
            <v/>
          </cell>
          <cell r="AL89" t="str">
            <v/>
          </cell>
        </row>
        <row r="90">
          <cell r="F90" t="str">
            <v/>
          </cell>
          <cell r="H90" t="str">
            <v/>
          </cell>
          <cell r="J90" t="str">
            <v/>
          </cell>
          <cell r="L90" t="str">
            <v/>
          </cell>
          <cell r="M90" t="str">
            <v/>
          </cell>
          <cell r="AF90" t="str">
            <v/>
          </cell>
          <cell r="AH90" t="str">
            <v/>
          </cell>
          <cell r="AL90" t="str">
            <v/>
          </cell>
        </row>
        <row r="91">
          <cell r="F91" t="str">
            <v/>
          </cell>
          <cell r="H91" t="str">
            <v/>
          </cell>
          <cell r="J91" t="str">
            <v/>
          </cell>
          <cell r="L91" t="str">
            <v/>
          </cell>
          <cell r="M91" t="str">
            <v/>
          </cell>
          <cell r="AF91" t="str">
            <v/>
          </cell>
          <cell r="AH91" t="str">
            <v/>
          </cell>
          <cell r="AL91" t="str">
            <v/>
          </cell>
        </row>
        <row r="92">
          <cell r="F92" t="str">
            <v/>
          </cell>
          <cell r="H92" t="str">
            <v/>
          </cell>
          <cell r="J92" t="str">
            <v/>
          </cell>
          <cell r="L92" t="str">
            <v/>
          </cell>
          <cell r="M92" t="str">
            <v/>
          </cell>
          <cell r="AF92" t="str">
            <v/>
          </cell>
          <cell r="AH92" t="str">
            <v/>
          </cell>
          <cell r="AL92" t="str">
            <v/>
          </cell>
        </row>
        <row r="93">
          <cell r="F93" t="str">
            <v/>
          </cell>
          <cell r="H93" t="str">
            <v/>
          </cell>
          <cell r="J93" t="str">
            <v/>
          </cell>
          <cell r="L93" t="str">
            <v/>
          </cell>
          <cell r="M93" t="str">
            <v/>
          </cell>
          <cell r="AF93" t="str">
            <v/>
          </cell>
          <cell r="AH93" t="str">
            <v/>
          </cell>
          <cell r="AL93" t="str">
            <v/>
          </cell>
        </row>
        <row r="94">
          <cell r="F94" t="str">
            <v/>
          </cell>
          <cell r="H94" t="str">
            <v/>
          </cell>
          <cell r="J94" t="str">
            <v/>
          </cell>
          <cell r="L94" t="str">
            <v/>
          </cell>
          <cell r="M94" t="str">
            <v/>
          </cell>
          <cell r="AF94" t="str">
            <v/>
          </cell>
          <cell r="AH94" t="str">
            <v/>
          </cell>
          <cell r="AL94" t="str">
            <v/>
          </cell>
        </row>
        <row r="95">
          <cell r="F95" t="str">
            <v/>
          </cell>
          <cell r="H95" t="str">
            <v/>
          </cell>
          <cell r="J95" t="str">
            <v/>
          </cell>
          <cell r="L95" t="str">
            <v/>
          </cell>
          <cell r="M95" t="str">
            <v/>
          </cell>
          <cell r="AF95" t="str">
            <v/>
          </cell>
          <cell r="AH95" t="str">
            <v/>
          </cell>
          <cell r="AL95" t="str">
            <v/>
          </cell>
        </row>
        <row r="96">
          <cell r="F96" t="str">
            <v/>
          </cell>
          <cell r="H96" t="str">
            <v/>
          </cell>
          <cell r="J96" t="str">
            <v/>
          </cell>
          <cell r="L96" t="str">
            <v/>
          </cell>
          <cell r="M96" t="str">
            <v/>
          </cell>
          <cell r="Y96" t="str">
            <v/>
          </cell>
          <cell r="AF96" t="str">
            <v/>
          </cell>
          <cell r="AH96" t="str">
            <v/>
          </cell>
          <cell r="AL96" t="str">
            <v/>
          </cell>
        </row>
        <row r="97">
          <cell r="F97" t="str">
            <v/>
          </cell>
          <cell r="H97" t="str">
            <v/>
          </cell>
          <cell r="J97" t="str">
            <v/>
          </cell>
          <cell r="L97" t="str">
            <v/>
          </cell>
          <cell r="M97" t="str">
            <v/>
          </cell>
          <cell r="AF97" t="str">
            <v/>
          </cell>
          <cell r="AH97" t="str">
            <v/>
          </cell>
          <cell r="AL97" t="str">
            <v/>
          </cell>
        </row>
        <row r="98">
          <cell r="F98" t="str">
            <v/>
          </cell>
          <cell r="H98" t="str">
            <v/>
          </cell>
          <cell r="J98" t="str">
            <v/>
          </cell>
          <cell r="L98" t="str">
            <v/>
          </cell>
          <cell r="M98" t="str">
            <v/>
          </cell>
          <cell r="AF98" t="str">
            <v/>
          </cell>
          <cell r="AH98" t="str">
            <v/>
          </cell>
          <cell r="AL98" t="str">
            <v/>
          </cell>
        </row>
        <row r="99">
          <cell r="F99" t="str">
            <v/>
          </cell>
          <cell r="H99" t="str">
            <v/>
          </cell>
          <cell r="J99" t="str">
            <v/>
          </cell>
          <cell r="L99" t="str">
            <v/>
          </cell>
          <cell r="M99" t="str">
            <v/>
          </cell>
          <cell r="AF99" t="str">
            <v/>
          </cell>
          <cell r="AH99" t="str">
            <v/>
          </cell>
          <cell r="AL99" t="str">
            <v/>
          </cell>
        </row>
        <row r="100">
          <cell r="F100" t="str">
            <v/>
          </cell>
          <cell r="H100" t="str">
            <v/>
          </cell>
          <cell r="J100" t="str">
            <v/>
          </cell>
          <cell r="L100" t="str">
            <v/>
          </cell>
          <cell r="M100" t="str">
            <v/>
          </cell>
          <cell r="AF100" t="str">
            <v/>
          </cell>
          <cell r="AH100" t="str">
            <v/>
          </cell>
          <cell r="AL100" t="str">
            <v/>
          </cell>
        </row>
        <row r="101">
          <cell r="F101" t="str">
            <v/>
          </cell>
          <cell r="H101" t="str">
            <v/>
          </cell>
          <cell r="J101" t="str">
            <v/>
          </cell>
          <cell r="L101" t="str">
            <v/>
          </cell>
          <cell r="M101" t="str">
            <v/>
          </cell>
          <cell r="AF101" t="str">
            <v/>
          </cell>
          <cell r="AH101" t="str">
            <v/>
          </cell>
          <cell r="AL101" t="str">
            <v/>
          </cell>
        </row>
        <row r="102">
          <cell r="F102" t="str">
            <v/>
          </cell>
          <cell r="H102" t="str">
            <v/>
          </cell>
          <cell r="J102" t="str">
            <v/>
          </cell>
          <cell r="L102" t="str">
            <v/>
          </cell>
          <cell r="M102" t="str">
            <v/>
          </cell>
          <cell r="AF102" t="str">
            <v/>
          </cell>
          <cell r="AH102" t="str">
            <v/>
          </cell>
          <cell r="AL102" t="str">
            <v/>
          </cell>
        </row>
        <row r="103">
          <cell r="F103" t="str">
            <v/>
          </cell>
          <cell r="H103" t="str">
            <v/>
          </cell>
          <cell r="J103" t="str">
            <v/>
          </cell>
          <cell r="L103" t="str">
            <v/>
          </cell>
          <cell r="M103" t="str">
            <v/>
          </cell>
          <cell r="AF103" t="str">
            <v/>
          </cell>
          <cell r="AH103" t="str">
            <v/>
          </cell>
          <cell r="AL103" t="str">
            <v/>
          </cell>
        </row>
        <row r="104">
          <cell r="F104" t="str">
            <v/>
          </cell>
          <cell r="H104" t="str">
            <v/>
          </cell>
          <cell r="J104" t="str">
            <v/>
          </cell>
          <cell r="L104" t="str">
            <v/>
          </cell>
          <cell r="M104" t="str">
            <v/>
          </cell>
          <cell r="AF104" t="str">
            <v/>
          </cell>
          <cell r="AH104" t="str">
            <v/>
          </cell>
          <cell r="AL104" t="str">
            <v/>
          </cell>
        </row>
        <row r="105">
          <cell r="F105" t="str">
            <v/>
          </cell>
          <cell r="H105" t="str">
            <v/>
          </cell>
          <cell r="J105" t="str">
            <v/>
          </cell>
          <cell r="L105" t="str">
            <v/>
          </cell>
          <cell r="M105" t="str">
            <v/>
          </cell>
          <cell r="AF105" t="str">
            <v/>
          </cell>
          <cell r="AH105" t="str">
            <v/>
          </cell>
          <cell r="AL105" t="str">
            <v/>
          </cell>
        </row>
        <row r="106">
          <cell r="F106" t="str">
            <v/>
          </cell>
          <cell r="H106" t="str">
            <v/>
          </cell>
          <cell r="J106" t="str">
            <v/>
          </cell>
          <cell r="L106" t="str">
            <v/>
          </cell>
          <cell r="M106" t="str">
            <v/>
          </cell>
          <cell r="AF106" t="str">
            <v/>
          </cell>
          <cell r="AH106" t="str">
            <v/>
          </cell>
          <cell r="AL106" t="str">
            <v/>
          </cell>
        </row>
        <row r="107">
          <cell r="F107" t="str">
            <v/>
          </cell>
          <cell r="H107" t="str">
            <v/>
          </cell>
          <cell r="J107" t="str">
            <v/>
          </cell>
          <cell r="L107" t="str">
            <v/>
          </cell>
          <cell r="M107" t="str">
            <v/>
          </cell>
          <cell r="AF107" t="str">
            <v/>
          </cell>
          <cell r="AH107" t="str">
            <v/>
          </cell>
          <cell r="AL107" t="str">
            <v/>
          </cell>
        </row>
        <row r="108">
          <cell r="F108" t="str">
            <v/>
          </cell>
          <cell r="H108" t="str">
            <v/>
          </cell>
          <cell r="J108" t="str">
            <v/>
          </cell>
          <cell r="L108" t="str">
            <v/>
          </cell>
          <cell r="M108" t="str">
            <v/>
          </cell>
          <cell r="AF108" t="str">
            <v/>
          </cell>
          <cell r="AH108" t="str">
            <v/>
          </cell>
          <cell r="AL108" t="str">
            <v/>
          </cell>
        </row>
        <row r="109">
          <cell r="F109" t="str">
            <v/>
          </cell>
          <cell r="H109" t="str">
            <v/>
          </cell>
          <cell r="J109" t="str">
            <v/>
          </cell>
          <cell r="L109" t="str">
            <v/>
          </cell>
          <cell r="M109" t="str">
            <v/>
          </cell>
          <cell r="AF109" t="str">
            <v/>
          </cell>
          <cell r="AH109" t="str">
            <v/>
          </cell>
          <cell r="AL109" t="str">
            <v/>
          </cell>
        </row>
        <row r="110">
          <cell r="F110" t="str">
            <v/>
          </cell>
          <cell r="H110" t="str">
            <v/>
          </cell>
          <cell r="J110" t="str">
            <v/>
          </cell>
          <cell r="L110" t="str">
            <v/>
          </cell>
          <cell r="M110" t="str">
            <v/>
          </cell>
          <cell r="Y110" t="str">
            <v/>
          </cell>
          <cell r="AF110" t="str">
            <v/>
          </cell>
          <cell r="AH110" t="str">
            <v/>
          </cell>
          <cell r="AL110" t="str">
            <v/>
          </cell>
        </row>
        <row r="111">
          <cell r="F111" t="str">
            <v/>
          </cell>
          <cell r="H111" t="str">
            <v/>
          </cell>
          <cell r="J111" t="str">
            <v/>
          </cell>
          <cell r="L111" t="str">
            <v/>
          </cell>
          <cell r="M111" t="str">
            <v/>
          </cell>
          <cell r="AF111" t="str">
            <v/>
          </cell>
          <cell r="AH111" t="str">
            <v/>
          </cell>
          <cell r="AL111" t="str">
            <v/>
          </cell>
        </row>
        <row r="112">
          <cell r="F112" t="str">
            <v/>
          </cell>
          <cell r="H112" t="str">
            <v/>
          </cell>
          <cell r="J112" t="str">
            <v/>
          </cell>
          <cell r="L112" t="str">
            <v/>
          </cell>
          <cell r="M112" t="str">
            <v/>
          </cell>
          <cell r="AF112" t="str">
            <v/>
          </cell>
          <cell r="AH112" t="str">
            <v/>
          </cell>
          <cell r="AL112" t="str">
            <v/>
          </cell>
        </row>
        <row r="113">
          <cell r="F113" t="str">
            <v/>
          </cell>
          <cell r="H113" t="str">
            <v/>
          </cell>
          <cell r="J113" t="str">
            <v/>
          </cell>
          <cell r="L113" t="str">
            <v/>
          </cell>
          <cell r="M113" t="str">
            <v/>
          </cell>
          <cell r="AF113" t="str">
            <v/>
          </cell>
          <cell r="AH113" t="str">
            <v/>
          </cell>
          <cell r="AL113" t="str">
            <v/>
          </cell>
        </row>
        <row r="114">
          <cell r="F114" t="str">
            <v/>
          </cell>
          <cell r="H114" t="str">
            <v/>
          </cell>
          <cell r="J114" t="str">
            <v/>
          </cell>
          <cell r="L114" t="str">
            <v/>
          </cell>
          <cell r="M114" t="str">
            <v/>
          </cell>
          <cell r="AF114" t="str">
            <v/>
          </cell>
          <cell r="AH114" t="str">
            <v/>
          </cell>
          <cell r="AL114" t="str">
            <v/>
          </cell>
        </row>
        <row r="115">
          <cell r="F115" t="str">
            <v/>
          </cell>
          <cell r="H115" t="str">
            <v/>
          </cell>
          <cell r="J115" t="str">
            <v/>
          </cell>
          <cell r="L115" t="str">
            <v/>
          </cell>
          <cell r="M115" t="str">
            <v/>
          </cell>
          <cell r="AF115" t="str">
            <v/>
          </cell>
          <cell r="AH115" t="str">
            <v/>
          </cell>
          <cell r="AL115" t="str">
            <v/>
          </cell>
        </row>
        <row r="116">
          <cell r="F116" t="str">
            <v/>
          </cell>
          <cell r="H116" t="str">
            <v/>
          </cell>
          <cell r="J116" t="str">
            <v/>
          </cell>
          <cell r="L116" t="str">
            <v/>
          </cell>
          <cell r="M116" t="str">
            <v/>
          </cell>
          <cell r="AF116" t="str">
            <v/>
          </cell>
          <cell r="AH116" t="str">
            <v/>
          </cell>
          <cell r="AL116" t="str">
            <v/>
          </cell>
        </row>
        <row r="117">
          <cell r="F117" t="str">
            <v/>
          </cell>
          <cell r="H117" t="str">
            <v/>
          </cell>
          <cell r="J117" t="str">
            <v/>
          </cell>
          <cell r="L117" t="str">
            <v/>
          </cell>
          <cell r="M117" t="str">
            <v/>
          </cell>
          <cell r="AF117" t="str">
            <v/>
          </cell>
          <cell r="AH117" t="str">
            <v/>
          </cell>
          <cell r="AL117" t="str">
            <v/>
          </cell>
        </row>
        <row r="118">
          <cell r="F118" t="str">
            <v/>
          </cell>
          <cell r="H118" t="str">
            <v/>
          </cell>
          <cell r="J118" t="str">
            <v/>
          </cell>
          <cell r="L118" t="str">
            <v/>
          </cell>
          <cell r="M118" t="str">
            <v/>
          </cell>
          <cell r="AF118" t="str">
            <v/>
          </cell>
          <cell r="AH118" t="str">
            <v/>
          </cell>
          <cell r="AL118" t="str">
            <v/>
          </cell>
        </row>
        <row r="119">
          <cell r="F119" t="str">
            <v/>
          </cell>
          <cell r="H119" t="str">
            <v/>
          </cell>
          <cell r="J119" t="str">
            <v/>
          </cell>
          <cell r="L119" t="str">
            <v/>
          </cell>
          <cell r="M119" t="str">
            <v/>
          </cell>
          <cell r="AF119" t="str">
            <v/>
          </cell>
          <cell r="AH119" t="str">
            <v/>
          </cell>
          <cell r="AL119" t="str">
            <v/>
          </cell>
        </row>
        <row r="120">
          <cell r="F120" t="str">
            <v/>
          </cell>
          <cell r="H120" t="str">
            <v/>
          </cell>
          <cell r="J120" t="str">
            <v/>
          </cell>
          <cell r="L120" t="str">
            <v/>
          </cell>
          <cell r="M120" t="str">
            <v/>
          </cell>
          <cell r="AF120" t="str">
            <v/>
          </cell>
          <cell r="AH120" t="str">
            <v/>
          </cell>
          <cell r="AL120" t="str">
            <v/>
          </cell>
        </row>
        <row r="121">
          <cell r="F121" t="str">
            <v/>
          </cell>
          <cell r="H121" t="str">
            <v/>
          </cell>
          <cell r="J121" t="str">
            <v/>
          </cell>
          <cell r="L121" t="str">
            <v/>
          </cell>
          <cell r="M121" t="str">
            <v/>
          </cell>
          <cell r="AF121" t="str">
            <v/>
          </cell>
          <cell r="AH121" t="str">
            <v/>
          </cell>
          <cell r="AL121" t="str">
            <v/>
          </cell>
        </row>
        <row r="122">
          <cell r="F122" t="str">
            <v/>
          </cell>
          <cell r="H122" t="str">
            <v/>
          </cell>
          <cell r="J122" t="str">
            <v/>
          </cell>
          <cell r="L122" t="str">
            <v/>
          </cell>
          <cell r="M122" t="str">
            <v/>
          </cell>
          <cell r="AF122" t="str">
            <v/>
          </cell>
          <cell r="AH122" t="str">
            <v/>
          </cell>
          <cell r="AL122" t="str">
            <v/>
          </cell>
        </row>
        <row r="123">
          <cell r="F123" t="str">
            <v/>
          </cell>
          <cell r="H123" t="str">
            <v/>
          </cell>
          <cell r="J123" t="str">
            <v/>
          </cell>
          <cell r="L123" t="str">
            <v/>
          </cell>
          <cell r="M123" t="str">
            <v/>
          </cell>
          <cell r="AF123" t="str">
            <v/>
          </cell>
          <cell r="AH123" t="str">
            <v/>
          </cell>
          <cell r="AL123" t="str">
            <v/>
          </cell>
        </row>
        <row r="124">
          <cell r="F124" t="str">
            <v/>
          </cell>
          <cell r="H124" t="str">
            <v/>
          </cell>
          <cell r="J124" t="str">
            <v/>
          </cell>
          <cell r="L124" t="str">
            <v/>
          </cell>
          <cell r="M124" t="str">
            <v/>
          </cell>
          <cell r="AF124" t="str">
            <v/>
          </cell>
          <cell r="AH124" t="str">
            <v/>
          </cell>
          <cell r="AL124" t="str">
            <v/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 t="str">
            <v>医療機関名</v>
          </cell>
          <cell r="B2" t="str">
            <v>医療機関住所</v>
          </cell>
          <cell r="C2" t="str">
            <v>医療機関電話番号</v>
          </cell>
          <cell r="D2" t="str">
            <v>担当者氏名</v>
          </cell>
          <cell r="E2" t="str">
            <v>備　　考</v>
          </cell>
        </row>
        <row r="3">
          <cell r="A3" t="str">
            <v>牧港中央病院</v>
          </cell>
          <cell r="B3" t="str">
            <v>浦添市牧港1199</v>
          </cell>
          <cell r="C3" t="str">
            <v>877-0575</v>
          </cell>
        </row>
        <row r="4">
          <cell r="A4" t="str">
            <v>徳山クリニック</v>
          </cell>
          <cell r="B4" t="str">
            <v>浦添市牧港2-46-12-102号</v>
          </cell>
          <cell r="C4" t="str">
            <v>942-1001</v>
          </cell>
        </row>
        <row r="5">
          <cell r="A5" t="str">
            <v>中頭病院</v>
          </cell>
          <cell r="B5" t="str">
            <v>沖縄市知花6-25-5</v>
          </cell>
          <cell r="C5" t="str">
            <v>939-1300</v>
          </cell>
        </row>
        <row r="6">
          <cell r="A6" t="str">
            <v>中部徳洲会病院</v>
          </cell>
          <cell r="B6" t="str">
            <v>沖縄市照屋3-20-1</v>
          </cell>
          <cell r="C6" t="str">
            <v>937-1110</v>
          </cell>
        </row>
        <row r="7">
          <cell r="A7" t="str">
            <v>うちま内科</v>
          </cell>
          <cell r="B7" t="str">
            <v>沖縄市宮里479-1</v>
          </cell>
          <cell r="C7" t="str">
            <v>934-7500</v>
          </cell>
        </row>
        <row r="8">
          <cell r="A8" t="str">
            <v>大道中央病院</v>
          </cell>
          <cell r="B8" t="str">
            <v>那覇市安里1-1-37</v>
          </cell>
          <cell r="C8" t="str">
            <v>869-0005</v>
          </cell>
        </row>
        <row r="9">
          <cell r="A9" t="str">
            <v>ひまわり薬局　那覇店</v>
          </cell>
          <cell r="B9" t="str">
            <v>那覇市安里1-7-6</v>
          </cell>
          <cell r="C9" t="str">
            <v>860-5600</v>
          </cell>
        </row>
        <row r="10">
          <cell r="A10" t="str">
            <v>海邦病院</v>
          </cell>
          <cell r="B10" t="str">
            <v>宜野湾市真志喜2-23ｰ5</v>
          </cell>
          <cell r="C10" t="str">
            <v>898-2111</v>
          </cell>
        </row>
        <row r="11">
          <cell r="A11" t="str">
            <v>沖縄県立中部病院</v>
          </cell>
          <cell r="B11" t="str">
            <v>うるま市宮里281</v>
          </cell>
          <cell r="C11" t="str">
            <v>973-4111</v>
          </cell>
        </row>
        <row r="12">
          <cell r="A12" t="str">
            <v>ハートライフ病院</v>
          </cell>
          <cell r="B12" t="str">
            <v>中城村字伊集208</v>
          </cell>
          <cell r="C12" t="str">
            <v>895-3255</v>
          </cell>
        </row>
        <row r="13">
          <cell r="A13" t="str">
            <v>嶺井医院</v>
          </cell>
          <cell r="B13" t="str">
            <v>那覇市安里395ｰ2</v>
          </cell>
          <cell r="C13" t="str">
            <v>887-7646</v>
          </cell>
        </row>
        <row r="14">
          <cell r="A14" t="str">
            <v>那覇市立病院</v>
          </cell>
          <cell r="B14" t="str">
            <v>那覇市古島2-31-1</v>
          </cell>
          <cell r="C14" t="str">
            <v>884-5111</v>
          </cell>
        </row>
        <row r="15">
          <cell r="A15" t="str">
            <v>琉球大学医学部附属病院</v>
          </cell>
          <cell r="B15" t="str">
            <v>西原町字上原207</v>
          </cell>
          <cell r="C15" t="str">
            <v>895-3331</v>
          </cell>
        </row>
        <row r="16">
          <cell r="A16" t="str">
            <v>浦添総合病院</v>
          </cell>
          <cell r="B16" t="str">
            <v>浦添市伊祖4-16-1</v>
          </cell>
          <cell r="C16" t="str">
            <v>878-0233</v>
          </cell>
        </row>
        <row r="17">
          <cell r="A17" t="str">
            <v>沖縄協同病院</v>
          </cell>
          <cell r="B17" t="str">
            <v>豊見城市真玉橋593-1</v>
          </cell>
          <cell r="C17" t="str">
            <v>850-7951</v>
          </cell>
        </row>
        <row r="18">
          <cell r="A18" t="str">
            <v>豊見城中央病院</v>
          </cell>
          <cell r="B18" t="str">
            <v>豊見城市上田25</v>
          </cell>
          <cell r="C18" t="str">
            <v>850-3811</v>
          </cell>
        </row>
        <row r="19">
          <cell r="A19" t="str">
            <v>沖縄第一病院</v>
          </cell>
          <cell r="B19" t="str">
            <v>南風原町兼城６４２-１</v>
          </cell>
          <cell r="C19" t="str">
            <v>888-1151</v>
          </cell>
        </row>
        <row r="20">
          <cell r="A20" t="str">
            <v>すこやか薬局（大北店）</v>
          </cell>
          <cell r="B20" t="str">
            <v>名護市大北1丁目2番36号</v>
          </cell>
          <cell r="C20" t="str">
            <v>51-0117</v>
          </cell>
        </row>
        <row r="21">
          <cell r="A21" t="str">
            <v>すこやか薬局（具志川店）</v>
          </cell>
          <cell r="B21" t="str">
            <v>具志川市宮里262-18</v>
          </cell>
        </row>
        <row r="22">
          <cell r="A22" t="str">
            <v>会営薬局うえはら</v>
          </cell>
          <cell r="B22" t="str">
            <v>西原町字上原241-1</v>
          </cell>
          <cell r="C22" t="str">
            <v>946-1185</v>
          </cell>
        </row>
        <row r="23">
          <cell r="A23" t="str">
            <v>たいようのクリニック</v>
          </cell>
          <cell r="B23" t="str">
            <v>名護市大西3-15-1</v>
          </cell>
          <cell r="C23" t="str">
            <v>54-0700</v>
          </cell>
        </row>
        <row r="24">
          <cell r="A24" t="str">
            <v>たまき薬局</v>
          </cell>
          <cell r="B24" t="str">
            <v>名護市大西3-15-4</v>
          </cell>
          <cell r="C24" t="str">
            <v>52-2419</v>
          </cell>
        </row>
        <row r="25">
          <cell r="A25" t="str">
            <v>平安山医院</v>
          </cell>
          <cell r="B25" t="str">
            <v>名護市宇茂佐1702-1</v>
          </cell>
          <cell r="C25" t="str">
            <v>52-6895</v>
          </cell>
        </row>
        <row r="26">
          <cell r="A26" t="str">
            <v>北部地区医師会病院</v>
          </cell>
          <cell r="B26" t="str">
            <v>名護市宇茂佐1712-3</v>
          </cell>
          <cell r="C26" t="str">
            <v>54-1111</v>
          </cell>
        </row>
        <row r="27">
          <cell r="A27" t="str">
            <v>赤嶺内科</v>
          </cell>
          <cell r="B27" t="str">
            <v>名護市字大北1-5-11</v>
          </cell>
        </row>
        <row r="28">
          <cell r="A28" t="str">
            <v>沖縄県立北部病院</v>
          </cell>
          <cell r="B28" t="str">
            <v>名護市大中2-12-3</v>
          </cell>
          <cell r="C28" t="str">
            <v>52-2719</v>
          </cell>
        </row>
        <row r="29">
          <cell r="A29" t="str">
            <v>まるよし薬局</v>
          </cell>
          <cell r="B29" t="str">
            <v>名護市大北1-5-6</v>
          </cell>
          <cell r="C29" t="str">
            <v>54-1993</v>
          </cell>
        </row>
        <row r="30">
          <cell r="A30" t="str">
            <v>とうま内科</v>
          </cell>
          <cell r="B30" t="str">
            <v>西原町字幸地972</v>
          </cell>
          <cell r="C30" t="str">
            <v>946-3799</v>
          </cell>
        </row>
        <row r="31">
          <cell r="A31" t="str">
            <v>幸薬局</v>
          </cell>
          <cell r="B31" t="str">
            <v>西原町字幸地1034</v>
          </cell>
        </row>
        <row r="32">
          <cell r="A32" t="str">
            <v>北部地区薬剤師会営薬局</v>
          </cell>
          <cell r="B32" t="str">
            <v>名護市宇茂佐1712番地17</v>
          </cell>
          <cell r="C32" t="str">
            <v xml:space="preserve">52-7752 </v>
          </cell>
        </row>
        <row r="33">
          <cell r="A33" t="str">
            <v>ちゅら海クリニック</v>
          </cell>
          <cell r="B33" t="str">
            <v>名護市宇茂佐1710－25</v>
          </cell>
          <cell r="C33" t="str">
            <v>51-1414</v>
          </cell>
        </row>
        <row r="34">
          <cell r="A34" t="str">
            <v>中部薬局</v>
          </cell>
          <cell r="B34" t="str">
            <v>うるま市宮里261－1</v>
          </cell>
          <cell r="C34" t="str">
            <v>973-6577</v>
          </cell>
        </row>
        <row r="35">
          <cell r="A35" t="str">
            <v>ひまわり薬局　中部店</v>
          </cell>
          <cell r="B35" t="str">
            <v>うるま市字宮里201－5</v>
          </cell>
          <cell r="C35" t="str">
            <v>974-5825</v>
          </cell>
        </row>
        <row r="36">
          <cell r="A36" t="str">
            <v>ふく薬局　うむさ店</v>
          </cell>
          <cell r="B36" t="str">
            <v>名護市字宇茂佐1760－1</v>
          </cell>
          <cell r="C36" t="str">
            <v>50-9075</v>
          </cell>
        </row>
        <row r="37">
          <cell r="A37" t="str">
            <v>病院前薬局</v>
          </cell>
          <cell r="B37" t="str">
            <v>名護市大東3－21－22</v>
          </cell>
          <cell r="C37" t="str">
            <v>51-1755</v>
          </cell>
        </row>
        <row r="38">
          <cell r="A38" t="str">
            <v>くにがみ薬局</v>
          </cell>
          <cell r="B38" t="str">
            <v>国頭村字辺土名139番地</v>
          </cell>
          <cell r="C38" t="str">
            <v>41-3377</v>
          </cell>
        </row>
        <row r="39">
          <cell r="A39" t="str">
            <v>沖縄赤十字病院</v>
          </cell>
          <cell r="B39" t="str">
            <v>那覇市古波蔵４－１１－１</v>
          </cell>
          <cell r="C39" t="str">
            <v>853-3134</v>
          </cell>
        </row>
        <row r="40">
          <cell r="A40" t="str">
            <v>ひるぎ薬局</v>
          </cell>
          <cell r="B40" t="str">
            <v>那覇市古波蔵４－１２－３</v>
          </cell>
          <cell r="C40" t="str">
            <v>854-7663</v>
          </cell>
        </row>
        <row r="41">
          <cell r="A41" t="str">
            <v>上原薬局</v>
          </cell>
          <cell r="B41" t="str">
            <v>国頭村字辺土名215番地1</v>
          </cell>
          <cell r="C41" t="str">
            <v>41-2121</v>
          </cell>
        </row>
        <row r="42">
          <cell r="A42" t="str">
            <v>沖縄県立南部医療センター</v>
          </cell>
          <cell r="B42" t="str">
            <v>南風原町新川１１８－１</v>
          </cell>
          <cell r="C42" t="str">
            <v>888-0123</v>
          </cell>
        </row>
        <row r="43">
          <cell r="A43" t="str">
            <v>あすなろ薬局</v>
          </cell>
          <cell r="B43" t="str">
            <v>那覇市古波蔵３－８－２３</v>
          </cell>
          <cell r="C43" t="str">
            <v>835-1079</v>
          </cell>
        </row>
        <row r="44">
          <cell r="A44" t="str">
            <v>翔南病院</v>
          </cell>
          <cell r="B44" t="str">
            <v>沖縄市山内３丁目１４番２８号</v>
          </cell>
          <cell r="C44" t="str">
            <v>930-3020</v>
          </cell>
        </row>
        <row r="45">
          <cell r="A45" t="str">
            <v>すこやか薬局（西原店）</v>
          </cell>
          <cell r="B45" t="str">
            <v>西原町字上原２４３－４</v>
          </cell>
          <cell r="C45" t="str">
            <v>098‐988‐1093</v>
          </cell>
        </row>
        <row r="46">
          <cell r="A46" t="str">
            <v>北部地区医師会附属病院</v>
          </cell>
          <cell r="B46" t="str">
            <v>沖縄県名護市字宇茂佐1710-9</v>
          </cell>
          <cell r="C46" t="str">
            <v>0980-54-0810</v>
          </cell>
        </row>
        <row r="47">
          <cell r="A47" t="str">
            <v>ナゴラン薬局</v>
          </cell>
          <cell r="B47" t="str">
            <v>名護市宇茂佐の森1-1-7</v>
          </cell>
          <cell r="C47" t="str">
            <v>0980-54-0002</v>
          </cell>
        </row>
        <row r="48">
          <cell r="A48" t="str">
            <v>サン薬局</v>
          </cell>
          <cell r="B48" t="str">
            <v>南風原町字新川67-10</v>
          </cell>
          <cell r="C48" t="str">
            <v>098-888-5840</v>
          </cell>
        </row>
        <row r="49">
          <cell r="A49" t="str">
            <v>南部徳洲会病院</v>
          </cell>
          <cell r="B49" t="str">
            <v>島尻郡八重瀬町字外間171-1</v>
          </cell>
          <cell r="C49" t="str">
            <v>098-998-3221</v>
          </cell>
        </row>
      </sheetData>
      <sheetData sheetId="8">
        <row r="3">
          <cell r="B3" t="str">
            <v>15470115</v>
          </cell>
        </row>
        <row r="4">
          <cell r="B4" t="str">
            <v>国頭村</v>
          </cell>
        </row>
        <row r="5">
          <cell r="B5" t="str">
            <v>　　　　印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workbookViewId="0">
      <selection activeCell="T20" sqref="T20:AC25"/>
    </sheetView>
  </sheetViews>
  <sheetFormatPr defaultColWidth="3.25" defaultRowHeight="13.5"/>
  <cols>
    <col min="14" max="17" width="1.625" customWidth="1"/>
  </cols>
  <sheetData>
    <row r="1" spans="1:31">
      <c r="A1" s="162"/>
      <c r="B1" s="1" t="s">
        <v>0</v>
      </c>
      <c r="G1" s="163"/>
      <c r="H1" s="163"/>
      <c r="N1" s="162"/>
      <c r="Q1" s="162"/>
      <c r="R1" s="162"/>
      <c r="S1" s="162"/>
      <c r="T1" s="162"/>
      <c r="U1" s="162"/>
      <c r="V1" s="162"/>
      <c r="W1" s="163"/>
      <c r="X1" s="163"/>
      <c r="Y1" s="162"/>
      <c r="Z1" s="162"/>
      <c r="AA1" s="162"/>
      <c r="AB1" s="162"/>
      <c r="AC1" s="162"/>
      <c r="AD1" s="162"/>
    </row>
    <row r="2" spans="1:31" ht="14.25" thickBot="1">
      <c r="A2" s="161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0"/>
      <c r="O2" s="165"/>
      <c r="P2" s="4"/>
      <c r="Q2" s="1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3"/>
      <c r="AE2" s="162"/>
    </row>
    <row r="3" spans="1:31">
      <c r="A3" s="5"/>
      <c r="B3" s="6" t="s">
        <v>1</v>
      </c>
      <c r="C3" s="7"/>
      <c r="D3" s="7"/>
      <c r="E3" s="7"/>
      <c r="F3" s="8"/>
      <c r="G3" s="8"/>
      <c r="H3" s="8"/>
      <c r="I3" s="8"/>
      <c r="J3" s="8"/>
      <c r="K3" s="8"/>
      <c r="L3" s="8"/>
      <c r="M3" s="9"/>
      <c r="N3" s="10"/>
      <c r="O3" s="166"/>
      <c r="P3" s="11"/>
      <c r="Q3" s="30"/>
      <c r="R3" s="12" t="s">
        <v>2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  <c r="AD3" s="10"/>
      <c r="AE3" s="162"/>
    </row>
    <row r="4" spans="1:31">
      <c r="A4" s="5"/>
      <c r="B4" s="15" t="s">
        <v>3</v>
      </c>
      <c r="C4" s="16"/>
      <c r="D4" s="16"/>
      <c r="E4" s="17"/>
      <c r="F4" s="18" t="str">
        <f>IF([1]受給者名簿!$C$1="","",MID([1]環境設定!$B$3,1,1))</f>
        <v/>
      </c>
      <c r="G4" s="19" t="str">
        <f>IF([1]受給者名簿!$C$1="","",MID([1]環境設定!$B$3,2,1))</f>
        <v/>
      </c>
      <c r="H4" s="19" t="str">
        <f>IF([1]受給者名簿!$C$1="","",MID([1]環境設定!$B$3,3,1))</f>
        <v/>
      </c>
      <c r="I4" s="19" t="str">
        <f>IF([1]受給者名簿!$C$1="","",MID([1]環境設定!$B$3,4,1))</f>
        <v/>
      </c>
      <c r="J4" s="19" t="str">
        <f>IF([1]受給者名簿!$C$1="","",MID([1]環境設定!$B$3,5,1))</f>
        <v/>
      </c>
      <c r="K4" s="19" t="str">
        <f>IF([1]受給者名簿!$C$1="","",MID([1]環境設定!$B$3,6,1))</f>
        <v/>
      </c>
      <c r="L4" s="19" t="str">
        <f>IF([1]受給者名簿!$C$1="","",MID([1]環境設定!$B$3,7,1))</f>
        <v/>
      </c>
      <c r="M4" s="20" t="str">
        <f>IF([1]受給者名簿!$C$1="","",MID([1]環境設定!$B$3,8,1))</f>
        <v/>
      </c>
      <c r="N4" s="167"/>
      <c r="O4" s="10"/>
      <c r="P4" s="11"/>
      <c r="Q4" s="30"/>
      <c r="R4" s="21" t="s">
        <v>31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3"/>
      <c r="AD4" s="10"/>
      <c r="AE4" s="162"/>
    </row>
    <row r="5" spans="1:31">
      <c r="A5" s="5"/>
      <c r="B5" s="24" t="s">
        <v>4</v>
      </c>
      <c r="C5" s="25"/>
      <c r="D5" s="25"/>
      <c r="E5" s="25"/>
      <c r="F5" s="26"/>
      <c r="G5" s="27" t="str">
        <f>IF([1]受給者名簿!$C$1="","",MID([1]受給者名簿!$C$1,1,1))</f>
        <v/>
      </c>
      <c r="H5" s="28" t="str">
        <f>IF([1]受給者名簿!$C$1="","",MID([1]受給者名簿!$C$1,2,1))</f>
        <v/>
      </c>
      <c r="I5" s="28" t="str">
        <f>IF([1]受給者名簿!$C$1="","",MID([1]受給者名簿!$C$1,3,1))</f>
        <v/>
      </c>
      <c r="J5" s="28" t="str">
        <f>IF([1]受給者名簿!$C$1="","",MID([1]受給者名簿!$C$1,4,1))</f>
        <v/>
      </c>
      <c r="K5" s="28" t="str">
        <f>IF([1]受給者名簿!$C$1="","",MID([1]受給者名簿!$C$1,5,1))</f>
        <v/>
      </c>
      <c r="L5" s="28" t="str">
        <f>IF([1]受給者名簿!$C$1="","",MID([1]受給者名簿!$C$1,6,1))</f>
        <v/>
      </c>
      <c r="M5" s="29" t="str">
        <f>IF([1]受給者名簿!$C$1="","",MID([1]受給者名簿!$C$1,7,1))</f>
        <v/>
      </c>
      <c r="N5" s="168"/>
      <c r="O5" s="30"/>
      <c r="P5" s="11"/>
      <c r="Q5" s="30"/>
      <c r="R5" s="31" t="s">
        <v>5</v>
      </c>
      <c r="S5" s="32"/>
      <c r="T5" s="32"/>
      <c r="U5" s="33"/>
      <c r="V5" s="34" t="str">
        <f>IF([1]受給者名簿!$C$1="","",VLOOKUP([1]受給者名簿!$C$1,[1]受給者名簿!$D$4:$AL$124,16,0))</f>
        <v/>
      </c>
      <c r="W5" s="35"/>
      <c r="X5" s="35"/>
      <c r="Y5" s="35"/>
      <c r="Z5" s="35"/>
      <c r="AA5" s="35"/>
      <c r="AB5" s="35"/>
      <c r="AC5" s="36"/>
      <c r="AD5" s="30"/>
      <c r="AE5" s="162"/>
    </row>
    <row r="6" spans="1:31">
      <c r="A6" s="5"/>
      <c r="B6" s="37" t="s">
        <v>6</v>
      </c>
      <c r="C6" s="38" t="s">
        <v>7</v>
      </c>
      <c r="D6" s="39"/>
      <c r="E6" s="40" t="str">
        <f>IF([1]受給者名簿!$C$1="","",VLOOKUP([1]受給者名簿!$C$1,[1]受給者名簿!$D$4:$DL$124,5,0))</f>
        <v/>
      </c>
      <c r="F6" s="41" t="str">
        <f>IF([1]受給者名簿!$C$1="","",)</f>
        <v/>
      </c>
      <c r="G6" s="41" t="str">
        <f>IF([1]受給者名簿!$C$1="","",)</f>
        <v/>
      </c>
      <c r="H6" s="41" t="str">
        <f>IF([1]受給者名簿!$C$1="","",)</f>
        <v/>
      </c>
      <c r="I6" s="41" t="str">
        <f>IF([1]受給者名簿!$C$1="","",)</f>
        <v/>
      </c>
      <c r="J6" s="41" t="str">
        <f>IF([1]受給者名簿!$C$1="","",)</f>
        <v/>
      </c>
      <c r="K6" s="41" t="str">
        <f>IF([1]受給者名簿!$C$1="","",)</f>
        <v/>
      </c>
      <c r="L6" s="41" t="str">
        <f>IF([1]受給者名簿!$C$1="","",)</f>
        <v/>
      </c>
      <c r="M6" s="42" t="str">
        <f>IF([1]受給者名簿!$C$1="","",)</f>
        <v/>
      </c>
      <c r="N6" s="168"/>
      <c r="O6" s="30"/>
      <c r="P6" s="11"/>
      <c r="Q6" s="30"/>
      <c r="R6" s="43" t="s">
        <v>30</v>
      </c>
      <c r="S6" s="44"/>
      <c r="T6" s="44"/>
      <c r="U6" s="45"/>
      <c r="V6" s="46"/>
      <c r="W6" s="47"/>
      <c r="X6" s="47"/>
      <c r="Y6" s="47"/>
      <c r="Z6" s="47"/>
      <c r="AA6" s="47"/>
      <c r="AB6" s="47"/>
      <c r="AC6" s="48"/>
      <c r="AD6" s="30"/>
      <c r="AE6" s="162"/>
    </row>
    <row r="7" spans="1:31">
      <c r="A7" s="5"/>
      <c r="B7" s="49"/>
      <c r="C7" s="50" t="s">
        <v>8</v>
      </c>
      <c r="D7" s="51"/>
      <c r="E7" s="52" t="str">
        <f>IF([1]受給者名簿!$C$1="","",VLOOKUP([1]受給者名簿!$C$1,[1]受給者名簿!$D$4:$DL$124,4,0))</f>
        <v/>
      </c>
      <c r="F7" s="53" t="str">
        <f>IF([1]受給者名簿!$C$1="","",)</f>
        <v/>
      </c>
      <c r="G7" s="53" t="str">
        <f>IF([1]受給者名簿!$C$1="","",)</f>
        <v/>
      </c>
      <c r="H7" s="53" t="str">
        <f>IF([1]受給者名簿!$C$1="","",)</f>
        <v/>
      </c>
      <c r="I7" s="53" t="str">
        <f>IF([1]受給者名簿!$C$1="","",)</f>
        <v/>
      </c>
      <c r="J7" s="53" t="str">
        <f>IF([1]受給者名簿!$C$1="","",)</f>
        <v/>
      </c>
      <c r="K7" s="53" t="str">
        <f>IF([1]受給者名簿!$C$1="","",)</f>
        <v/>
      </c>
      <c r="L7" s="53" t="str">
        <f>IF([1]受給者名簿!$C$1="","",)</f>
        <v/>
      </c>
      <c r="M7" s="54" t="str">
        <f>IF([1]受給者名簿!$C$1="","",)</f>
        <v/>
      </c>
      <c r="N7" s="168"/>
      <c r="O7" s="30"/>
      <c r="P7" s="11"/>
      <c r="Q7" s="30"/>
      <c r="R7" s="55" t="s">
        <v>9</v>
      </c>
      <c r="S7" s="56" t="s">
        <v>10</v>
      </c>
      <c r="T7" s="57"/>
      <c r="U7" s="57"/>
      <c r="V7" s="57"/>
      <c r="W7" s="57"/>
      <c r="X7" s="57"/>
      <c r="Y7" s="57"/>
      <c r="Z7" s="57"/>
      <c r="AA7" s="57"/>
      <c r="AB7" s="57"/>
      <c r="AC7" s="58"/>
      <c r="AD7" s="30"/>
      <c r="AE7" s="162"/>
    </row>
    <row r="8" spans="1:31">
      <c r="A8" s="5"/>
      <c r="B8" s="49"/>
      <c r="C8" s="59"/>
      <c r="D8" s="60"/>
      <c r="E8" s="61" t="str">
        <f>IF([1]受給者名簿!$C$1="","",)</f>
        <v/>
      </c>
      <c r="F8" s="62" t="str">
        <f>IF([1]受給者名簿!$C$1="","",)</f>
        <v/>
      </c>
      <c r="G8" s="62" t="str">
        <f>IF([1]受給者名簿!$C$1="","",)</f>
        <v/>
      </c>
      <c r="H8" s="62" t="str">
        <f>IF([1]受給者名簿!$C$1="","",)</f>
        <v/>
      </c>
      <c r="I8" s="62" t="str">
        <f>IF([1]受給者名簿!$C$1="","",)</f>
        <v/>
      </c>
      <c r="J8" s="62" t="str">
        <f>IF([1]受給者名簿!$C$1="","",)</f>
        <v/>
      </c>
      <c r="K8" s="62" t="str">
        <f>IF([1]受給者名簿!$C$1="","",)</f>
        <v/>
      </c>
      <c r="L8" s="62" t="str">
        <f>IF([1]受給者名簿!$C$1="","",)</f>
        <v/>
      </c>
      <c r="M8" s="63" t="str">
        <f>IF([1]受給者名簿!$C$1="","",)</f>
        <v/>
      </c>
      <c r="N8" s="168"/>
      <c r="O8" s="30"/>
      <c r="P8" s="11"/>
      <c r="Q8" s="30"/>
      <c r="R8" s="64"/>
      <c r="S8" s="65" t="str">
        <f>IF([1]受給者名簿!$C$1="","",IF(VLOOKUP([1]受給者名簿!$C$1,[1]受給者名簿!$D$4:$AL$124,17,0)="","",CONCATENATE(VLOOKUP([1]受給者名簿!$C$1,[1]受給者名簿!$D$4:$AL$124,17,0),"（ ",VLOOKUP(VLOOKUP([1]受給者名簿!$C$1,[1]受給者名簿!$D$4:$AL$124,17,0),[1]医療機関!$A$2:$E$50,2,0)," ",VLOOKUP(VLOOKUP([1]受給者名簿!$C$1,[1]受給者名簿!$D$4:$AL$124,17,0),[1]医療機関!$A$2:$E$50,3,0)," ）")))</f>
        <v/>
      </c>
      <c r="T8" s="66"/>
      <c r="U8" s="66"/>
      <c r="V8" s="66"/>
      <c r="W8" s="66"/>
      <c r="X8" s="66"/>
      <c r="Y8" s="66"/>
      <c r="Z8" s="66"/>
      <c r="AA8" s="66"/>
      <c r="AB8" s="66"/>
      <c r="AC8" s="67"/>
      <c r="AD8" s="30"/>
      <c r="AE8" s="162"/>
    </row>
    <row r="9" spans="1:31">
      <c r="A9" s="5"/>
      <c r="B9" s="49"/>
      <c r="C9" s="38" t="s">
        <v>7</v>
      </c>
      <c r="D9" s="39"/>
      <c r="E9" s="40" t="str">
        <f>IF([1]受給者名簿!$C$1="","",VLOOKUP([1]受給者名簿!$C$1,[1]受給者名簿!$D$4:$DL$124,3,0))</f>
        <v/>
      </c>
      <c r="F9" s="41" t="str">
        <f>IF([1]受給者名簿!$C$1="","",)</f>
        <v/>
      </c>
      <c r="G9" s="41" t="str">
        <f>IF([1]受給者名簿!$C$1="","",)</f>
        <v/>
      </c>
      <c r="H9" s="41" t="str">
        <f>IF([1]受給者名簿!$C$1="","",)</f>
        <v/>
      </c>
      <c r="I9" s="41" t="str">
        <f>IF([1]受給者名簿!$C$1="","",)</f>
        <v/>
      </c>
      <c r="J9" s="41" t="str">
        <f>IF([1]受給者名簿!$C$1="","",)</f>
        <v/>
      </c>
      <c r="K9" s="41" t="str">
        <f>IF([1]受給者名簿!$C$1="","",)</f>
        <v/>
      </c>
      <c r="L9" s="41" t="str">
        <f>IF([1]受給者名簿!$C$1="","",)</f>
        <v/>
      </c>
      <c r="M9" s="42" t="str">
        <f>IF([1]受給者名簿!$C$1="","",)</f>
        <v/>
      </c>
      <c r="N9" s="168"/>
      <c r="O9" s="30"/>
      <c r="P9" s="11"/>
      <c r="Q9" s="30"/>
      <c r="R9" s="64"/>
      <c r="S9" s="65" t="str">
        <f>IF([1]受給者名簿!$C$1="","",IF(VLOOKUP([1]受給者名簿!$C$1,[1]受給者名簿!$D$4:$AL$124,18,0)="","",CONCATENATE(VLOOKUP([1]受給者名簿!$C$1,[1]受給者名簿!$D$4:$AL$124,18,0),"（ ",VLOOKUP(VLOOKUP([1]受給者名簿!$C$1,[1]受給者名簿!$D$4:$AL$124,18,0),[1]医療機関!$A$2:$E$49,2,0)," ",VLOOKUP(VLOOKUP([1]受給者名簿!$C$1,[1]受給者名簿!$D$4:$AL$124,18,0),[1]医療機関!$A$2:$E$49,3,0)," ）")))</f>
        <v/>
      </c>
      <c r="T9" s="66"/>
      <c r="U9" s="66"/>
      <c r="V9" s="66"/>
      <c r="W9" s="66"/>
      <c r="X9" s="66"/>
      <c r="Y9" s="66"/>
      <c r="Z9" s="66"/>
      <c r="AA9" s="66"/>
      <c r="AB9" s="66"/>
      <c r="AC9" s="67"/>
      <c r="AD9" s="30"/>
      <c r="AE9" s="162"/>
    </row>
    <row r="10" spans="1:31">
      <c r="A10" s="5"/>
      <c r="B10" s="49"/>
      <c r="C10" s="50" t="s">
        <v>11</v>
      </c>
      <c r="D10" s="51"/>
      <c r="E10" s="52" t="str">
        <f>IF([1]受給者名簿!$C$1="","",VLOOKUP([1]受給者名簿!$C$1,[1]受給者名簿!$D$4:$DL$124,2,0))</f>
        <v/>
      </c>
      <c r="F10" s="53" t="str">
        <f>IF([1]受給者名簿!$C$1="","",)</f>
        <v/>
      </c>
      <c r="G10" s="53" t="str">
        <f>IF([1]受給者名簿!$C$1="","",)</f>
        <v/>
      </c>
      <c r="H10" s="53" t="str">
        <f>IF([1]受給者名簿!$C$1="","",)</f>
        <v/>
      </c>
      <c r="I10" s="53" t="str">
        <f>IF([1]受給者名簿!$C$1="","",)</f>
        <v/>
      </c>
      <c r="J10" s="53" t="str">
        <f>IF([1]受給者名簿!$C$1="","",)</f>
        <v/>
      </c>
      <c r="K10" s="53" t="str">
        <f>IF([1]受給者名簿!$C$1="","",)</f>
        <v/>
      </c>
      <c r="L10" s="53" t="str">
        <f>IF([1]受給者名簿!$C$1="","",)</f>
        <v/>
      </c>
      <c r="M10" s="54" t="str">
        <f>IF([1]受給者名簿!$C$1="","",)</f>
        <v/>
      </c>
      <c r="N10" s="168"/>
      <c r="O10" s="30"/>
      <c r="P10" s="11"/>
      <c r="Q10" s="30"/>
      <c r="R10" s="64"/>
      <c r="S10" s="65" t="str">
        <f>IF([1]受給者名簿!$C$1="","",IF(VLOOKUP([1]受給者名簿!$C$1,[1]受給者名簿!$D$4:$AL$124,19,0)="","",CONCATENATE(VLOOKUP([1]受給者名簿!$C$1,[1]受給者名簿!$D$4:$AL$124,19,0),"（ ",VLOOKUP(VLOOKUP([1]受給者名簿!$C$1,[1]受給者名簿!$D$4:$AL$124,19,0),[1]医療機関!$A$2:$E$44,2,0)," ",VLOOKUP(VLOOKUP([1]受給者名簿!$C$1,[1]受給者名簿!$D$4:$AL$124,19,0),[1]医療機関!$A$2:$E$44,3,0)," ）")))</f>
        <v/>
      </c>
      <c r="T10" s="66"/>
      <c r="U10" s="66"/>
      <c r="V10" s="66"/>
      <c r="W10" s="66"/>
      <c r="X10" s="66"/>
      <c r="Y10" s="66"/>
      <c r="Z10" s="66"/>
      <c r="AA10" s="66"/>
      <c r="AB10" s="66"/>
      <c r="AC10" s="67"/>
      <c r="AD10" s="30"/>
      <c r="AE10" s="162"/>
    </row>
    <row r="11" spans="1:31">
      <c r="A11" s="5"/>
      <c r="B11" s="49"/>
      <c r="C11" s="59"/>
      <c r="D11" s="60"/>
      <c r="E11" s="61" t="str">
        <f>IF([1]受給者名簿!$C$1="","",)</f>
        <v/>
      </c>
      <c r="F11" s="62" t="str">
        <f>IF([1]受給者名簿!$C$1="","",)</f>
        <v/>
      </c>
      <c r="G11" s="62" t="str">
        <f>IF([1]受給者名簿!$C$1="","",)</f>
        <v/>
      </c>
      <c r="H11" s="62" t="str">
        <f>IF([1]受給者名簿!$C$1="","",)</f>
        <v/>
      </c>
      <c r="I11" s="62" t="str">
        <f>IF([1]受給者名簿!$C$1="","",)</f>
        <v/>
      </c>
      <c r="J11" s="62" t="str">
        <f>IF([1]受給者名簿!$C$1="","",)</f>
        <v/>
      </c>
      <c r="K11" s="62" t="str">
        <f>IF([1]受給者名簿!$C$1="","",)</f>
        <v/>
      </c>
      <c r="L11" s="62" t="str">
        <f>IF([1]受給者名簿!$C$1="","",)</f>
        <v/>
      </c>
      <c r="M11" s="63" t="str">
        <f>IF([1]受給者名簿!$C$1="","",)</f>
        <v/>
      </c>
      <c r="N11" s="168"/>
      <c r="O11" s="30"/>
      <c r="P11" s="11"/>
      <c r="Q11" s="30"/>
      <c r="R11" s="64"/>
      <c r="S11" s="65" t="str">
        <f>IF([1]受給者名簿!$C$1="","",IF(VLOOKUP([1]受給者名簿!$C$1,[1]受給者名簿!$D$4:$AL$124,20,0)="","",CONCATENATE(VLOOKUP([1]受給者名簿!$C$1,[1]受給者名簿!$D$4:$AL$124,20,0),"（ ",VLOOKUP(VLOOKUP([1]受給者名簿!$C$1,[1]受給者名簿!$D$4:$AL$124,20,0),[1]医療機関!$A$2:$E$37,2,0)," ",VLOOKUP(VLOOKUP([1]受給者名簿!$C$1,[1]受給者名簿!$D$4:$AL$124,20,0),[1]医療機関!$A$2:$E$44,3,0)," ）")))</f>
        <v/>
      </c>
      <c r="T11" s="66"/>
      <c r="U11" s="66"/>
      <c r="V11" s="66"/>
      <c r="W11" s="66"/>
      <c r="X11" s="66"/>
      <c r="Y11" s="66"/>
      <c r="Z11" s="66"/>
      <c r="AA11" s="66"/>
      <c r="AB11" s="66"/>
      <c r="AC11" s="67"/>
      <c r="AD11" s="30"/>
      <c r="AE11" s="162"/>
    </row>
    <row r="12" spans="1:31">
      <c r="A12" s="5"/>
      <c r="B12" s="49"/>
      <c r="C12" s="68" t="s">
        <v>12</v>
      </c>
      <c r="D12" s="69"/>
      <c r="E12" s="70" t="str">
        <f>IF([1]受給者名簿!$C$1="","",VLOOKUP([1]受給者名簿!$C$1,[1]受給者名簿!$D$4:$DL$124,9,0))</f>
        <v/>
      </c>
      <c r="F12" s="71" t="str">
        <f>IF([1]受給者名簿!$C$1="","",)</f>
        <v/>
      </c>
      <c r="G12" s="71" t="str">
        <f>IF([1]受給者名簿!$C$1="","",)</f>
        <v/>
      </c>
      <c r="H12" s="71" t="str">
        <f>IF([1]受給者名簿!$C$1="","",)</f>
        <v/>
      </c>
      <c r="I12" s="71" t="str">
        <f>IF([1]受給者名簿!$C$1="","",)</f>
        <v/>
      </c>
      <c r="J12" s="71" t="str">
        <f>IF([1]受給者名簿!$C$1="","",)</f>
        <v/>
      </c>
      <c r="K12" s="72" t="s">
        <v>13</v>
      </c>
      <c r="L12" s="73"/>
      <c r="M12" s="74" t="str">
        <f>IF([1]受給者名簿!$C$1="","",VLOOKUP([1]受給者名簿!$C$1,[1]受給者名簿!$D$4:$DL$124,8,0))</f>
        <v/>
      </c>
      <c r="N12" s="168"/>
      <c r="O12" s="30"/>
      <c r="P12" s="11"/>
      <c r="Q12" s="30"/>
      <c r="R12" s="64"/>
      <c r="S12" s="65" t="str">
        <f>IF([1]受給者名簿!$C$1="","",IF(VLOOKUP([1]受給者名簿!$C$1,[1]受給者名簿!$D$4:$AL$124,21,0)="","",CONCATENATE(VLOOKUP([1]受給者名簿!$C$1,[1]受給者名簿!$D$4:$AL$124,21,0),"（ ",VLOOKUP(VLOOKUP([1]受給者名簿!$C$1,[1]受給者名簿!$D$4:$AL$124,21,0),[1]医療機関!$A$2:$E$37,2,0)," ",VLOOKUP(VLOOKUP([1]受給者名簿!$C$1,[1]受給者名簿!$D$4:$AL$124,21,0),[1]医療機関!$A$2:$E$37,3,0)," ）")))</f>
        <v/>
      </c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30"/>
      <c r="AE12" s="162"/>
    </row>
    <row r="13" spans="1:31">
      <c r="A13" s="5"/>
      <c r="B13" s="49"/>
      <c r="C13" s="75" t="s">
        <v>14</v>
      </c>
      <c r="D13" s="76"/>
      <c r="E13" s="77" t="str">
        <f>IF([1]受給者名簿!$C$1="","",VLOOKUP([1]受給者名簿!$C$1,[1]受給者名簿!$D$4:$DL$124,13,0))</f>
        <v/>
      </c>
      <c r="F13" s="78" t="str">
        <f>IF([1]受給者名簿!$C$1="","",)</f>
        <v/>
      </c>
      <c r="G13" s="78" t="str">
        <f>IF([1]受給者名簿!$C$1="","",)</f>
        <v/>
      </c>
      <c r="H13" s="79" t="str">
        <f>IF([1]受給者名簿!$C$1="","",)</f>
        <v/>
      </c>
      <c r="I13" s="80" t="s">
        <v>15</v>
      </c>
      <c r="J13" s="81"/>
      <c r="K13" s="77" t="str">
        <f>IF([1]受給者名簿!$C$1="","",VLOOKUP([1]受給者名簿!$C$1,[1]受給者名簿!$D$4:$DL$124,14,0))</f>
        <v/>
      </c>
      <c r="L13" s="78" t="str">
        <f>IF([1]受給者名簿!$C$1="","",)</f>
        <v/>
      </c>
      <c r="M13" s="82" t="str">
        <f>IF([1]受給者名簿!$C$1="","",)</f>
        <v/>
      </c>
      <c r="N13" s="168"/>
      <c r="O13" s="30"/>
      <c r="P13" s="11"/>
      <c r="Q13" s="30"/>
      <c r="R13" s="64"/>
      <c r="S13" s="65" t="str">
        <f>IF([1]受給者名簿!$C$1="","",IF(VLOOKUP([1]受給者名簿!$C$1,[1]受給者名簿!$D$4:$AL$124,22,0)="","",CONCATENATE(VLOOKUP([1]受給者名簿!$C$1,[1]受給者名簿!$D$4:$AL$124,22,0),"（ ",VLOOKUP(VLOOKUP([1]受給者名簿!$C$1,[1]受給者名簿!$D$4:$AL$124,22,0),[1]医療機関!$A$2:$E$37,2,0)," ",VLOOKUP(VLOOKUP([1]受給者名簿!$C$1,[1]受給者名簿!$D$4:$AL$124,22,0),[1]医療機関!$A$2:$E$37,3,0)," ）")))</f>
        <v/>
      </c>
      <c r="T13" s="66"/>
      <c r="U13" s="66"/>
      <c r="V13" s="66"/>
      <c r="W13" s="66"/>
      <c r="X13" s="66"/>
      <c r="Y13" s="66"/>
      <c r="Z13" s="66"/>
      <c r="AA13" s="66"/>
      <c r="AB13" s="66"/>
      <c r="AC13" s="67"/>
      <c r="AD13" s="30"/>
      <c r="AE13" s="162"/>
    </row>
    <row r="14" spans="1:31">
      <c r="A14" s="5"/>
      <c r="B14" s="83"/>
      <c r="C14" s="68" t="s">
        <v>16</v>
      </c>
      <c r="D14" s="69"/>
      <c r="E14" s="84" t="str">
        <f>IF([1]受給者名簿!$C$1="","",VLOOKUP([1]受給者名簿!$C$1,[1]受給者名簿!$D$4:$DL$124,30,0))</f>
        <v/>
      </c>
      <c r="F14" s="85" t="str">
        <f>IF([1]受給者名簿!$C$1="","",)</f>
        <v/>
      </c>
      <c r="G14" s="85" t="str">
        <f>IF([1]受給者名簿!$C$1="","",)</f>
        <v/>
      </c>
      <c r="H14" s="85" t="str">
        <f>IF([1]受給者名簿!$C$1="","",)</f>
        <v/>
      </c>
      <c r="I14" s="85" t="str">
        <f>IF([1]受給者名簿!$C$1="","",)</f>
        <v/>
      </c>
      <c r="J14" s="85" t="str">
        <f>IF([1]受給者名簿!$C$1="","",)</f>
        <v/>
      </c>
      <c r="K14" s="85" t="str">
        <f>IF([1]受給者名簿!$C$1="","",)</f>
        <v/>
      </c>
      <c r="L14" s="85" t="str">
        <f>IF([1]受給者名簿!$C$1="","",)</f>
        <v/>
      </c>
      <c r="M14" s="86" t="str">
        <f>IF([1]受給者名簿!$C$1="","",)</f>
        <v/>
      </c>
      <c r="N14" s="168"/>
      <c r="O14" s="30"/>
      <c r="P14" s="11"/>
      <c r="Q14" s="30"/>
      <c r="R14" s="87"/>
      <c r="S14" s="88"/>
      <c r="T14" s="89"/>
      <c r="U14" s="89"/>
      <c r="V14" s="89"/>
      <c r="W14" s="89"/>
      <c r="X14" s="89"/>
      <c r="Y14" s="89"/>
      <c r="Z14" s="89"/>
      <c r="AA14" s="89"/>
      <c r="AB14" s="89"/>
      <c r="AC14" s="90"/>
      <c r="AD14" s="30"/>
      <c r="AE14" s="162"/>
    </row>
    <row r="15" spans="1:31">
      <c r="A15" s="5"/>
      <c r="B15" s="37" t="s">
        <v>17</v>
      </c>
      <c r="C15" s="38" t="s">
        <v>29</v>
      </c>
      <c r="D15" s="39"/>
      <c r="E15" s="91"/>
      <c r="F15" s="92"/>
      <c r="G15" s="92"/>
      <c r="H15" s="92"/>
      <c r="I15" s="92"/>
      <c r="J15" s="92"/>
      <c r="K15" s="92"/>
      <c r="L15" s="92"/>
      <c r="M15" s="93"/>
      <c r="N15" s="168"/>
      <c r="O15" s="30"/>
      <c r="P15" s="11"/>
      <c r="Q15" s="30"/>
      <c r="R15" s="94" t="s">
        <v>18</v>
      </c>
      <c r="S15" s="95" t="s">
        <v>19</v>
      </c>
      <c r="T15" s="96"/>
      <c r="U15" s="96"/>
      <c r="V15" s="97" t="str">
        <f>IF([1]受給者名簿!$C$1="","",IF(VLOOKUP([1]受給者名簿!$C$1,[1]受給者名簿!$D$4:$AL$124,23,0)="","",VLOOKUP([1]受給者名簿!$C$1,[1]受給者名簿!$D$4:$AL$124,23,0)))</f>
        <v/>
      </c>
      <c r="W15" s="97"/>
      <c r="X15" s="97"/>
      <c r="Y15" s="97"/>
      <c r="Z15" s="98"/>
      <c r="AA15" s="99"/>
      <c r="AB15" s="99"/>
      <c r="AC15" s="100"/>
      <c r="AD15" s="30"/>
      <c r="AE15" s="162"/>
    </row>
    <row r="16" spans="1:31">
      <c r="A16" s="5"/>
      <c r="B16" s="49"/>
      <c r="C16" s="101" t="s">
        <v>8</v>
      </c>
      <c r="D16" s="102"/>
      <c r="E16" s="103"/>
      <c r="F16" s="104"/>
      <c r="G16" s="104"/>
      <c r="H16" s="104"/>
      <c r="I16" s="104"/>
      <c r="J16" s="104"/>
      <c r="K16" s="104"/>
      <c r="L16" s="104"/>
      <c r="M16" s="105"/>
      <c r="N16" s="168"/>
      <c r="O16" s="30"/>
      <c r="P16" s="11"/>
      <c r="Q16" s="30"/>
      <c r="R16" s="106"/>
      <c r="S16" s="107" t="s">
        <v>20</v>
      </c>
      <c r="T16" s="108"/>
      <c r="U16" s="108"/>
      <c r="V16" s="108"/>
      <c r="W16" s="109" t="str">
        <f>IF([1]受給者名簿!$C$1="","",IF(VLOOKUP([1]受給者名簿!$C$1,[1]受給者名簿!$D$4:$AL$124,24,0)="","",(VLOOKUP([1]受給者名簿!$C$1,[1]受給者名簿!$D$4:$AL$124,24,0))))</f>
        <v/>
      </c>
      <c r="X16" s="110"/>
      <c r="Y16" s="110"/>
      <c r="Z16" s="110"/>
      <c r="AA16" s="110"/>
      <c r="AB16" s="111"/>
      <c r="AC16" s="112"/>
      <c r="AD16" s="30"/>
      <c r="AE16" s="162"/>
    </row>
    <row r="17" spans="1:31">
      <c r="A17" s="5"/>
      <c r="B17" s="49"/>
      <c r="C17" s="113"/>
      <c r="D17" s="102"/>
      <c r="E17" s="114"/>
      <c r="F17" s="2"/>
      <c r="G17" s="2"/>
      <c r="H17" s="2"/>
      <c r="I17" s="2"/>
      <c r="J17" s="2"/>
      <c r="K17" s="2"/>
      <c r="L17" s="2"/>
      <c r="M17" s="115"/>
      <c r="N17" s="168"/>
      <c r="O17" s="30"/>
      <c r="P17" s="11"/>
      <c r="Q17" s="30"/>
      <c r="R17" s="106"/>
      <c r="S17" s="107" t="s">
        <v>21</v>
      </c>
      <c r="T17" s="108"/>
      <c r="U17" s="116" t="str">
        <f>IF([1]受給者名簿!$C$1="","",IF(VLOOKUP([1]受給者名簿!$C$1,[1]受給者名簿!$D$4:$AL$124,25,0)="","",VLOOKUP([1]受給者名簿!$C$1,[1]受給者名簿!$D$4:$AL$124,25,0)))</f>
        <v/>
      </c>
      <c r="V17" s="116"/>
      <c r="W17" s="116"/>
      <c r="X17" s="116"/>
      <c r="Y17" s="116"/>
      <c r="Z17" s="116"/>
      <c r="AA17" s="116"/>
      <c r="AB17" s="116"/>
      <c r="AC17" s="117"/>
      <c r="AD17" s="30"/>
      <c r="AE17" s="162"/>
    </row>
    <row r="18" spans="1:31">
      <c r="A18" s="5"/>
      <c r="B18" s="49"/>
      <c r="C18" s="38" t="s">
        <v>29</v>
      </c>
      <c r="D18" s="39"/>
      <c r="E18" s="118"/>
      <c r="F18" s="119"/>
      <c r="G18" s="119"/>
      <c r="H18" s="119"/>
      <c r="I18" s="119"/>
      <c r="J18" s="119"/>
      <c r="K18" s="120"/>
      <c r="L18" s="38" t="s">
        <v>22</v>
      </c>
      <c r="M18" s="121"/>
      <c r="N18" s="168"/>
      <c r="O18" s="30"/>
      <c r="P18" s="11"/>
      <c r="Q18" s="30"/>
      <c r="R18" s="106"/>
      <c r="S18" s="107" t="s">
        <v>23</v>
      </c>
      <c r="T18" s="108"/>
      <c r="U18" s="108"/>
      <c r="V18" s="108"/>
      <c r="W18" s="108"/>
      <c r="X18" s="108"/>
      <c r="Y18" s="122"/>
      <c r="Z18" s="116" t="str">
        <f>IF([1]受給者名簿!$C$1="","",IF(VLOOKUP([1]受給者名簿!$C$1,[1]受給者名簿!$D$4:$AL$124,26,0)="","",VLOOKUP([1]受給者名簿!$C$1,[1]受給者名簿!$D$4:$AL$124,26,0)))</f>
        <v/>
      </c>
      <c r="AA18" s="116"/>
      <c r="AB18" s="116"/>
      <c r="AC18" s="112"/>
      <c r="AD18" s="30"/>
      <c r="AE18" s="162"/>
    </row>
    <row r="19" spans="1:31">
      <c r="A19" s="5"/>
      <c r="B19" s="49"/>
      <c r="C19" s="50" t="s">
        <v>11</v>
      </c>
      <c r="D19" s="51"/>
      <c r="E19" s="103"/>
      <c r="F19" s="123"/>
      <c r="G19" s="123"/>
      <c r="H19" s="123"/>
      <c r="I19" s="123"/>
      <c r="J19" s="123"/>
      <c r="K19" s="124"/>
      <c r="L19" s="103"/>
      <c r="M19" s="125"/>
      <c r="N19" s="168"/>
      <c r="O19" s="30"/>
      <c r="P19" s="11"/>
      <c r="Q19" s="30"/>
      <c r="R19" s="106"/>
      <c r="S19" s="107" t="s">
        <v>24</v>
      </c>
      <c r="T19" s="108"/>
      <c r="U19" s="108"/>
      <c r="V19" s="108"/>
      <c r="W19" s="122"/>
      <c r="X19" s="111"/>
      <c r="Y19" s="111"/>
      <c r="Z19" s="111"/>
      <c r="AA19" s="111"/>
      <c r="AB19" s="111"/>
      <c r="AC19" s="112"/>
      <c r="AD19" s="30"/>
      <c r="AE19" s="162"/>
    </row>
    <row r="20" spans="1:31">
      <c r="A20" s="5"/>
      <c r="B20" s="83"/>
      <c r="C20" s="59"/>
      <c r="D20" s="60"/>
      <c r="E20" s="126"/>
      <c r="F20" s="127"/>
      <c r="G20" s="127"/>
      <c r="H20" s="127"/>
      <c r="I20" s="127"/>
      <c r="J20" s="127"/>
      <c r="K20" s="128"/>
      <c r="L20" s="126"/>
      <c r="M20" s="129"/>
      <c r="N20" s="168"/>
      <c r="O20" s="30"/>
      <c r="P20" s="11"/>
      <c r="Q20" s="30"/>
      <c r="R20" s="106"/>
      <c r="S20" s="130"/>
      <c r="T20" s="116" t="str">
        <f>IF([1]受給者名簿!$C$1="","",IF(VLOOKUP([1]受給者名簿!$C$1,[1]受給者名簿!$D$4:$AL$124,27,0)="","",VLOOKUP([1]受給者名簿!$C$1,[1]受給者名簿!$D$4:$AL$124,27,0)))</f>
        <v/>
      </c>
      <c r="U20" s="116"/>
      <c r="V20" s="116"/>
      <c r="W20" s="116"/>
      <c r="X20" s="116"/>
      <c r="Y20" s="116"/>
      <c r="Z20" s="116"/>
      <c r="AA20" s="116"/>
      <c r="AB20" s="116"/>
      <c r="AC20" s="117"/>
      <c r="AD20" s="30"/>
      <c r="AE20" s="162"/>
    </row>
    <row r="21" spans="1:31">
      <c r="A21" s="5"/>
      <c r="B21" s="24" t="s">
        <v>25</v>
      </c>
      <c r="C21" s="25"/>
      <c r="D21" s="25"/>
      <c r="E21" s="131"/>
      <c r="F21" s="132"/>
      <c r="G21" s="133"/>
      <c r="H21" s="133"/>
      <c r="I21" s="133"/>
      <c r="J21" s="133"/>
      <c r="K21" s="133"/>
      <c r="L21" s="133"/>
      <c r="M21" s="134"/>
      <c r="N21" s="168"/>
      <c r="O21" s="30"/>
      <c r="P21" s="11"/>
      <c r="Q21" s="30"/>
      <c r="R21" s="106"/>
      <c r="S21" s="130"/>
      <c r="T21" s="116"/>
      <c r="U21" s="116"/>
      <c r="V21" s="116"/>
      <c r="W21" s="116"/>
      <c r="X21" s="116"/>
      <c r="Y21" s="116"/>
      <c r="Z21" s="116"/>
      <c r="AA21" s="116"/>
      <c r="AB21" s="116"/>
      <c r="AC21" s="117"/>
      <c r="AD21" s="30"/>
      <c r="AE21" s="162"/>
    </row>
    <row r="22" spans="1:31">
      <c r="A22" s="5"/>
      <c r="B22" s="135" t="s">
        <v>26</v>
      </c>
      <c r="C22" s="136"/>
      <c r="D22" s="73"/>
      <c r="E22" s="68" t="str">
        <f>IF([1]受給者名簿!$C$1="","",CONCATENATE(TEXT(VLOOKUP([1]受給者名簿!$C$1,[1]受給者名簿!$D$4:$AL$124,34,0),"ggge年ｍ月ｄ日"),"～",TEXT(VLOOKUP([1]受給者名簿!$C$1,[1]受給者名簿!$D$4:$AL$124,35,0),"ggge年ｍ月ｄ日")))</f>
        <v/>
      </c>
      <c r="F22" s="137"/>
      <c r="G22" s="137"/>
      <c r="H22" s="137"/>
      <c r="I22" s="137"/>
      <c r="J22" s="137"/>
      <c r="K22" s="137"/>
      <c r="L22" s="137"/>
      <c r="M22" s="138"/>
      <c r="N22" s="168"/>
      <c r="O22" s="30"/>
      <c r="P22" s="11"/>
      <c r="Q22" s="30"/>
      <c r="R22" s="106"/>
      <c r="S22" s="130"/>
      <c r="T22" s="116"/>
      <c r="U22" s="116"/>
      <c r="V22" s="116"/>
      <c r="W22" s="116"/>
      <c r="X22" s="116"/>
      <c r="Y22" s="116"/>
      <c r="Z22" s="116"/>
      <c r="AA22" s="116"/>
      <c r="AB22" s="116"/>
      <c r="AC22" s="117"/>
      <c r="AD22" s="30"/>
      <c r="AE22" s="162"/>
    </row>
    <row r="23" spans="1:31">
      <c r="A23" s="5"/>
      <c r="B23" s="139"/>
      <c r="C23" s="140" t="s">
        <v>27</v>
      </c>
      <c r="D23" s="140"/>
      <c r="E23" s="140"/>
      <c r="F23" s="140"/>
      <c r="G23" s="140"/>
      <c r="H23" s="140"/>
      <c r="I23" s="141"/>
      <c r="J23" s="141"/>
      <c r="K23" s="141"/>
      <c r="L23" s="141"/>
      <c r="M23" s="142"/>
      <c r="N23" s="168"/>
      <c r="O23" s="30"/>
      <c r="P23" s="11"/>
      <c r="Q23" s="30"/>
      <c r="R23" s="106"/>
      <c r="S23" s="130"/>
      <c r="T23" s="116"/>
      <c r="U23" s="116"/>
      <c r="V23" s="116"/>
      <c r="W23" s="116"/>
      <c r="X23" s="116"/>
      <c r="Y23" s="116"/>
      <c r="Z23" s="116"/>
      <c r="AA23" s="116"/>
      <c r="AB23" s="116"/>
      <c r="AC23" s="117"/>
      <c r="AD23" s="30"/>
      <c r="AE23" s="162"/>
    </row>
    <row r="24" spans="1:31">
      <c r="A24" s="5"/>
      <c r="B24" s="139"/>
      <c r="C24" s="143" t="str">
        <f>IF([1]受給者名簿!$C$1="","",VLOOKUP([1]受給者名簿!$C$1,[1]受給者名簿!$D$4:$DL$124,28,0))</f>
        <v/>
      </c>
      <c r="D24" s="143" t="str">
        <f>IF([1]受給者名簿!$C$1="","",VLOOKUP([1]受給者名簿!$C$1,[1]受給者名簿!$D$4:$DL$124,13,0))</f>
        <v/>
      </c>
      <c r="E24" s="143" t="str">
        <f>IF([1]受給者名簿!$C$1="","",VLOOKUP([1]受給者名簿!$C$1,[1]受給者名簿!$D$4:$DL$124,13,0))</f>
        <v/>
      </c>
      <c r="F24" s="143" t="str">
        <f>IF([1]受給者名簿!$C$1="","",VLOOKUP([1]受給者名簿!$C$1,[1]受給者名簿!$D$4:$DL$124,13,0))</f>
        <v/>
      </c>
      <c r="G24" s="143" t="str">
        <f>IF([1]受給者名簿!$C$1="","",VLOOKUP([1]受給者名簿!$C$1,[1]受給者名簿!$D$4:$DL$124,13,0))</f>
        <v/>
      </c>
      <c r="H24" s="144"/>
      <c r="I24" s="145"/>
      <c r="J24" s="145"/>
      <c r="K24" s="141"/>
      <c r="L24" s="141"/>
      <c r="M24" s="142"/>
      <c r="N24" s="30"/>
      <c r="O24" s="30"/>
      <c r="P24" s="11"/>
      <c r="Q24" s="30"/>
      <c r="R24" s="106"/>
      <c r="S24" s="130"/>
      <c r="T24" s="116"/>
      <c r="U24" s="116"/>
      <c r="V24" s="116"/>
      <c r="W24" s="116"/>
      <c r="X24" s="116"/>
      <c r="Y24" s="116"/>
      <c r="Z24" s="116"/>
      <c r="AA24" s="116"/>
      <c r="AB24" s="116"/>
      <c r="AC24" s="117"/>
      <c r="AD24" s="30"/>
      <c r="AE24" s="162"/>
    </row>
    <row r="25" spans="1:31">
      <c r="A25" s="5"/>
      <c r="B25" s="139"/>
      <c r="C25" s="146"/>
      <c r="D25" s="146"/>
      <c r="E25" s="171" t="str">
        <f>IF([1]環境設定!$B$5="","",CONCATENATE([1]環境設定!$B$4,"長　",[1]環境設定!$B$5))</f>
        <v>国頭村長　　　　　印</v>
      </c>
      <c r="F25" s="171"/>
      <c r="G25" s="171"/>
      <c r="H25" s="171"/>
      <c r="I25" s="171"/>
      <c r="J25" s="171"/>
      <c r="K25" s="147"/>
      <c r="L25" s="141"/>
      <c r="M25" s="142"/>
      <c r="N25" s="30"/>
      <c r="O25" s="30"/>
      <c r="P25" s="11"/>
      <c r="Q25" s="30"/>
      <c r="R25" s="148"/>
      <c r="S25" s="149"/>
      <c r="T25" s="150"/>
      <c r="U25" s="150"/>
      <c r="V25" s="150"/>
      <c r="W25" s="150"/>
      <c r="X25" s="150"/>
      <c r="Y25" s="150"/>
      <c r="Z25" s="150"/>
      <c r="AA25" s="150"/>
      <c r="AB25" s="150"/>
      <c r="AC25" s="151"/>
      <c r="AD25" s="30"/>
    </row>
    <row r="26" spans="1:31" ht="14.25" thickBot="1">
      <c r="A26" s="5"/>
      <c r="B26" s="152"/>
      <c r="C26" s="153"/>
      <c r="D26" s="153"/>
      <c r="E26" s="153"/>
      <c r="F26" s="153"/>
      <c r="G26" s="154"/>
      <c r="H26" s="154"/>
      <c r="I26" s="154"/>
      <c r="J26" s="153"/>
      <c r="K26" s="154"/>
      <c r="L26" s="154"/>
      <c r="M26" s="155"/>
      <c r="N26" s="30"/>
      <c r="O26" s="30"/>
      <c r="P26" s="11"/>
      <c r="Q26" s="30"/>
      <c r="R26" s="156" t="s">
        <v>28</v>
      </c>
      <c r="S26" s="157"/>
      <c r="T26" s="157"/>
      <c r="U26" s="157"/>
      <c r="V26" s="157"/>
      <c r="W26" s="158"/>
      <c r="X26" s="159" t="str">
        <f>IF([1]受給者名簿!$C$1="","",VLOOKUP([1]受給者名簿!$C$1,[1]受給者名簿!$D$4:$AL$124,15,0))</f>
        <v/>
      </c>
      <c r="Y26" s="157"/>
      <c r="Z26" s="157"/>
      <c r="AA26" s="157"/>
      <c r="AB26" s="157"/>
      <c r="AC26" s="160"/>
      <c r="AD26" s="30"/>
    </row>
    <row r="27" spans="1:31">
      <c r="A27" s="5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30"/>
      <c r="O27" s="30"/>
      <c r="P27" s="11"/>
      <c r="Q27" s="30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30"/>
    </row>
  </sheetData>
  <mergeCells count="70">
    <mergeCell ref="E25:J25"/>
    <mergeCell ref="C24:G24"/>
    <mergeCell ref="R26:W26"/>
    <mergeCell ref="X26:AC26"/>
    <mergeCell ref="C19:D20"/>
    <mergeCell ref="E19:K20"/>
    <mergeCell ref="L19:M20"/>
    <mergeCell ref="S19:W19"/>
    <mergeCell ref="T20:AC25"/>
    <mergeCell ref="B21:E21"/>
    <mergeCell ref="F21:M21"/>
    <mergeCell ref="B22:D22"/>
    <mergeCell ref="E22:M22"/>
    <mergeCell ref="C23:H23"/>
    <mergeCell ref="E16:M17"/>
    <mergeCell ref="S16:V16"/>
    <mergeCell ref="W16:AA16"/>
    <mergeCell ref="S17:T17"/>
    <mergeCell ref="U17:AC17"/>
    <mergeCell ref="C18:D18"/>
    <mergeCell ref="E18:K18"/>
    <mergeCell ref="L18:M18"/>
    <mergeCell ref="S18:Y18"/>
    <mergeCell ref="Z18:AB18"/>
    <mergeCell ref="C14:D14"/>
    <mergeCell ref="E14:M14"/>
    <mergeCell ref="S14:AC14"/>
    <mergeCell ref="B15:B20"/>
    <mergeCell ref="C15:D15"/>
    <mergeCell ref="E15:M15"/>
    <mergeCell ref="R15:R25"/>
    <mergeCell ref="S15:U15"/>
    <mergeCell ref="V15:Z15"/>
    <mergeCell ref="C16:D17"/>
    <mergeCell ref="S11:AC11"/>
    <mergeCell ref="C12:D12"/>
    <mergeCell ref="E12:J12"/>
    <mergeCell ref="K12:L12"/>
    <mergeCell ref="S12:AC12"/>
    <mergeCell ref="C13:D13"/>
    <mergeCell ref="E13:H13"/>
    <mergeCell ref="I13:J13"/>
    <mergeCell ref="K13:M13"/>
    <mergeCell ref="S13:AC13"/>
    <mergeCell ref="E7:M8"/>
    <mergeCell ref="R7:R14"/>
    <mergeCell ref="S7:AC7"/>
    <mergeCell ref="S8:AC8"/>
    <mergeCell ref="C9:D9"/>
    <mergeCell ref="E9:M9"/>
    <mergeCell ref="S9:AC9"/>
    <mergeCell ref="C10:D11"/>
    <mergeCell ref="E10:M11"/>
    <mergeCell ref="S10:AC10"/>
    <mergeCell ref="B4:E4"/>
    <mergeCell ref="R4:AC4"/>
    <mergeCell ref="B5:F5"/>
    <mergeCell ref="R5:U5"/>
    <mergeCell ref="V5:AC6"/>
    <mergeCell ref="B6:B14"/>
    <mergeCell ref="C6:D6"/>
    <mergeCell ref="E6:M6"/>
    <mergeCell ref="R6:U6"/>
    <mergeCell ref="C7:D8"/>
    <mergeCell ref="G1:H1"/>
    <mergeCell ref="W1:X1"/>
    <mergeCell ref="B2:M2"/>
    <mergeCell ref="R2:AC2"/>
    <mergeCell ref="B3:M3"/>
    <mergeCell ref="R3:AC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又吉 あずさ</dc:creator>
  <cp:lastModifiedBy>又吉 あずさ</cp:lastModifiedBy>
  <cp:lastPrinted>2015-09-03T02:43:19Z</cp:lastPrinted>
  <dcterms:created xsi:type="dcterms:W3CDTF">2015-09-02T23:46:38Z</dcterms:created>
  <dcterms:modified xsi:type="dcterms:W3CDTF">2015-09-03T02:43:58Z</dcterms:modified>
</cp:coreProperties>
</file>