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7776" yWindow="12" windowWidth="7632" windowHeight="9036"/>
  </bookViews>
  <sheets>
    <sheet name="様式 (白)" sheetId="10" r:id="rId1"/>
    <sheet name="様式" sheetId="9" r:id="rId2"/>
  </sheets>
  <definedNames>
    <definedName name="_xlnm.Print_Area" localSheetId="1">様式!$A$1:$S$53</definedName>
    <definedName name="_xlnm.Print_Area" localSheetId="0">'様式 (白)'!$A$1:$S$53</definedName>
  </definedNames>
  <calcPr calcId="162913"/>
</workbook>
</file>

<file path=xl/calcChain.xml><?xml version="1.0" encoding="utf-8"?>
<calcChain xmlns="http://schemas.openxmlformats.org/spreadsheetml/2006/main">
  <c r="J45" i="10" l="1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M6" i="10" s="1"/>
  <c r="M45" i="10" l="1"/>
  <c r="T45" i="10" s="1"/>
  <c r="F45" i="10"/>
  <c r="M44" i="10"/>
  <c r="T44" i="10" s="1"/>
  <c r="F44" i="10"/>
  <c r="M43" i="10"/>
  <c r="T43" i="10" s="1"/>
  <c r="F43" i="10"/>
  <c r="M42" i="10"/>
  <c r="T42" i="10" s="1"/>
  <c r="F42" i="10"/>
  <c r="M41" i="10"/>
  <c r="T41" i="10" s="1"/>
  <c r="F41" i="10"/>
  <c r="M40" i="10"/>
  <c r="T40" i="10" s="1"/>
  <c r="F40" i="10"/>
  <c r="M39" i="10"/>
  <c r="T39" i="10" s="1"/>
  <c r="F39" i="10"/>
  <c r="M38" i="10"/>
  <c r="T38" i="10" s="1"/>
  <c r="F38" i="10"/>
  <c r="M37" i="10"/>
  <c r="T37" i="10" s="1"/>
  <c r="F37" i="10"/>
  <c r="M36" i="10"/>
  <c r="T36" i="10" s="1"/>
  <c r="F36" i="10"/>
  <c r="M35" i="10"/>
  <c r="T35" i="10" s="1"/>
  <c r="F35" i="10"/>
  <c r="M34" i="10"/>
  <c r="T34" i="10" s="1"/>
  <c r="F34" i="10"/>
  <c r="M33" i="10"/>
  <c r="T33" i="10" s="1"/>
  <c r="F33" i="10"/>
  <c r="M32" i="10"/>
  <c r="T32" i="10" s="1"/>
  <c r="F32" i="10"/>
  <c r="M31" i="10"/>
  <c r="F31" i="10"/>
  <c r="M30" i="10"/>
  <c r="T30" i="10" s="1"/>
  <c r="F30" i="10"/>
  <c r="M29" i="10"/>
  <c r="T29" i="10" s="1"/>
  <c r="F29" i="10"/>
  <c r="M28" i="10"/>
  <c r="T28" i="10" s="1"/>
  <c r="F28" i="10"/>
  <c r="M27" i="10"/>
  <c r="T27" i="10" s="1"/>
  <c r="F27" i="10"/>
  <c r="M26" i="10"/>
  <c r="T26" i="10" s="1"/>
  <c r="F26" i="10"/>
  <c r="M23" i="10"/>
  <c r="T23" i="10" s="1"/>
  <c r="F23" i="10"/>
  <c r="M22" i="10"/>
  <c r="T22" i="10" s="1"/>
  <c r="F22" i="10"/>
  <c r="M21" i="10"/>
  <c r="T21" i="10" s="1"/>
  <c r="F21" i="10"/>
  <c r="M20" i="10"/>
  <c r="T20" i="10" s="1"/>
  <c r="F20" i="10"/>
  <c r="M19" i="10"/>
  <c r="T19" i="10" s="1"/>
  <c r="F19" i="10"/>
  <c r="M18" i="10"/>
  <c r="T18" i="10" s="1"/>
  <c r="F18" i="10"/>
  <c r="M17" i="10"/>
  <c r="T17" i="10" s="1"/>
  <c r="F17" i="10"/>
  <c r="M16" i="10"/>
  <c r="T16" i="10" s="1"/>
  <c r="F16" i="10"/>
  <c r="M15" i="10"/>
  <c r="T15" i="10" s="1"/>
  <c r="F15" i="10"/>
  <c r="M14" i="10"/>
  <c r="T14" i="10" s="1"/>
  <c r="F14" i="10"/>
  <c r="M13" i="10"/>
  <c r="T13" i="10" s="1"/>
  <c r="F13" i="10"/>
  <c r="M12" i="10"/>
  <c r="T12" i="10" s="1"/>
  <c r="F12" i="10"/>
  <c r="M11" i="10"/>
  <c r="T11" i="10" s="1"/>
  <c r="F11" i="10"/>
  <c r="M10" i="10"/>
  <c r="T10" i="10" s="1"/>
  <c r="F10" i="10"/>
  <c r="M9" i="10"/>
  <c r="T9" i="10" s="1"/>
  <c r="F9" i="10"/>
  <c r="M8" i="10"/>
  <c r="T8" i="10" s="1"/>
  <c r="F8" i="10"/>
  <c r="M7" i="10"/>
  <c r="T7" i="10" s="1"/>
  <c r="F7" i="10"/>
  <c r="T6" i="10"/>
  <c r="F6" i="10"/>
  <c r="T28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G24" i="10" l="1"/>
  <c r="G46" i="10"/>
  <c r="X52" i="10" s="1"/>
  <c r="W52" i="10" l="1"/>
  <c r="V52" i="10" s="1"/>
  <c r="G49" i="10"/>
  <c r="U52" i="10" s="1"/>
  <c r="G52" i="10" l="1"/>
  <c r="M23" i="9" l="1"/>
  <c r="T23" i="9" s="1"/>
  <c r="M22" i="9"/>
  <c r="T22" i="9" s="1"/>
  <c r="M21" i="9"/>
  <c r="T21" i="9" s="1"/>
  <c r="J7" i="9"/>
  <c r="M7" i="9" s="1"/>
  <c r="T7" i="9" s="1"/>
  <c r="J20" i="9"/>
  <c r="M20" i="9" s="1"/>
  <c r="T20" i="9" s="1"/>
  <c r="J19" i="9"/>
  <c r="M19" i="9" s="1"/>
  <c r="T19" i="9" s="1"/>
  <c r="J18" i="9"/>
  <c r="M18" i="9" s="1"/>
  <c r="T18" i="9" s="1"/>
  <c r="J17" i="9"/>
  <c r="M17" i="9" s="1"/>
  <c r="T17" i="9" s="1"/>
  <c r="J16" i="9"/>
  <c r="M16" i="9" s="1"/>
  <c r="T16" i="9" s="1"/>
  <c r="J15" i="9"/>
  <c r="M15" i="9" s="1"/>
  <c r="T15" i="9" s="1"/>
  <c r="J14" i="9"/>
  <c r="M14" i="9" s="1"/>
  <c r="T14" i="9" s="1"/>
  <c r="J13" i="9"/>
  <c r="M13" i="9" s="1"/>
  <c r="T13" i="9" s="1"/>
  <c r="J12" i="9"/>
  <c r="M12" i="9" s="1"/>
  <c r="T12" i="9" s="1"/>
  <c r="J11" i="9"/>
  <c r="M11" i="9" s="1"/>
  <c r="T11" i="9" s="1"/>
  <c r="J10" i="9"/>
  <c r="M10" i="9" s="1"/>
  <c r="T10" i="9" s="1"/>
  <c r="J9" i="9"/>
  <c r="M9" i="9" s="1"/>
  <c r="T9" i="9" s="1"/>
  <c r="J8" i="9"/>
  <c r="M8" i="9" s="1"/>
  <c r="T8" i="9" s="1"/>
  <c r="J6" i="9"/>
  <c r="M6" i="9" s="1"/>
  <c r="T6" i="9" l="1"/>
  <c r="G24" i="9" s="1"/>
  <c r="W52" i="9" s="1"/>
  <c r="M31" i="9" l="1"/>
  <c r="M30" i="9"/>
  <c r="T30" i="9" s="1"/>
  <c r="M38" i="9" l="1"/>
  <c r="T38" i="9" s="1"/>
  <c r="M45" i="9"/>
  <c r="T45" i="9" s="1"/>
  <c r="M44" i="9"/>
  <c r="T44" i="9" s="1"/>
  <c r="M43" i="9"/>
  <c r="T43" i="9" s="1"/>
  <c r="M42" i="9"/>
  <c r="T42" i="9" s="1"/>
  <c r="M41" i="9"/>
  <c r="T41" i="9" s="1"/>
  <c r="M40" i="9"/>
  <c r="T40" i="9" s="1"/>
  <c r="M39" i="9"/>
  <c r="T39" i="9" s="1"/>
  <c r="M37" i="9"/>
  <c r="T37" i="9" s="1"/>
  <c r="M36" i="9"/>
  <c r="T36" i="9" s="1"/>
  <c r="M35" i="9"/>
  <c r="T35" i="9" s="1"/>
  <c r="M34" i="9"/>
  <c r="T34" i="9" s="1"/>
  <c r="M33" i="9"/>
  <c r="T33" i="9" s="1"/>
  <c r="M32" i="9"/>
  <c r="T32" i="9" s="1"/>
  <c r="M29" i="9"/>
  <c r="T29" i="9" s="1"/>
  <c r="M28" i="9"/>
  <c r="M27" i="9"/>
  <c r="T27" i="9" s="1"/>
  <c r="M26" i="9"/>
  <c r="T26" i="9" s="1"/>
  <c r="G46" i="9" l="1"/>
  <c r="X52" i="9" l="1"/>
  <c r="V52" i="9" s="1"/>
  <c r="G49" i="9"/>
  <c r="U52" i="9" s="1"/>
  <c r="G52" i="9" l="1"/>
</calcChain>
</file>

<file path=xl/sharedStrings.xml><?xml version="1.0" encoding="utf-8"?>
<sst xmlns="http://schemas.openxmlformats.org/spreadsheetml/2006/main" count="538" uniqueCount="88">
  <si>
    <t>(</t>
  </si>
  <si>
    <t>円</t>
    <rPh sb="0" eb="1">
      <t>エン</t>
    </rPh>
    <phoneticPr fontId="3"/>
  </si>
  <si>
    <t>補助対象となる工事</t>
    <rPh sb="2" eb="4">
      <t>タイショウ</t>
    </rPh>
    <rPh sb="7" eb="9">
      <t>コウジ</t>
    </rPh>
    <phoneticPr fontId="8"/>
  </si>
  <si>
    <t>北見市住宅省エネ・バリアフリー改修補助事業
補助金額算定表</t>
    <rPh sb="0" eb="3">
      <t>キタミシ</t>
    </rPh>
    <rPh sb="3" eb="5">
      <t>ジュウタク</t>
    </rPh>
    <rPh sb="5" eb="6">
      <t>ショウ</t>
    </rPh>
    <rPh sb="15" eb="17">
      <t>カイシュウ</t>
    </rPh>
    <rPh sb="17" eb="19">
      <t>ホジョ</t>
    </rPh>
    <rPh sb="19" eb="21">
      <t>ジギョウ</t>
    </rPh>
    <rPh sb="24" eb="26">
      <t>キンガク</t>
    </rPh>
    <rPh sb="26" eb="28">
      <t>サンテイ</t>
    </rPh>
    <rPh sb="28" eb="29">
      <t>ヒョウ</t>
    </rPh>
    <phoneticPr fontId="8"/>
  </si>
  <si>
    <t>□</t>
  </si>
  <si>
    <t>【補助対象工事　小計①】</t>
    <rPh sb="1" eb="3">
      <t>ホジョ</t>
    </rPh>
    <rPh sb="3" eb="5">
      <t>タイショウ</t>
    </rPh>
    <rPh sb="5" eb="7">
      <t>コウジ</t>
    </rPh>
    <rPh sb="8" eb="9">
      <t>ショウ</t>
    </rPh>
    <phoneticPr fontId="3"/>
  </si>
  <si>
    <t>【補助対象工事　小計②】</t>
    <rPh sb="1" eb="3">
      <t>ホジョ</t>
    </rPh>
    <rPh sb="3" eb="5">
      <t>タイショウ</t>
    </rPh>
    <rPh sb="5" eb="7">
      <t>コウジ</t>
    </rPh>
    <rPh sb="8" eb="9">
      <t>ショウ</t>
    </rPh>
    <phoneticPr fontId="3"/>
  </si>
  <si>
    <t>(1)通路の幅を拡張</t>
    <rPh sb="3" eb="5">
      <t>ツウロ</t>
    </rPh>
    <rPh sb="6" eb="7">
      <t>ハバ</t>
    </rPh>
    <rPh sb="8" eb="10">
      <t>カクチョウ</t>
    </rPh>
    <phoneticPr fontId="3"/>
  </si>
  <si>
    <t>(2)出入口の幅を拡張</t>
    <rPh sb="3" eb="6">
      <t>デイリグチ</t>
    </rPh>
    <rPh sb="7" eb="8">
      <t>ハバ</t>
    </rPh>
    <rPh sb="9" eb="11">
      <t>カクチョウ</t>
    </rPh>
    <phoneticPr fontId="8"/>
  </si>
  <si>
    <t>円…①</t>
    <phoneticPr fontId="3"/>
  </si>
  <si>
    <t>円…②</t>
    <phoneticPr fontId="3"/>
  </si>
  <si>
    <t>円</t>
    <rPh sb="0" eb="1">
      <t>エン</t>
    </rPh>
    <phoneticPr fontId="2"/>
  </si>
  <si>
    <t>円</t>
    <phoneticPr fontId="3"/>
  </si>
  <si>
    <t>(1)床面積を増加</t>
    <rPh sb="3" eb="6">
      <t>ユカメンセキ</t>
    </rPh>
    <rPh sb="7" eb="9">
      <t>ゾウカ</t>
    </rPh>
    <phoneticPr fontId="3"/>
  </si>
  <si>
    <t>(2)座便式への取替</t>
    <rPh sb="3" eb="4">
      <t>ザ</t>
    </rPh>
    <rPh sb="4" eb="5">
      <t>ビン</t>
    </rPh>
    <rPh sb="5" eb="6">
      <t>シキ</t>
    </rPh>
    <rPh sb="8" eb="10">
      <t>トリカエ</t>
    </rPh>
    <phoneticPr fontId="3"/>
  </si>
  <si>
    <t>(3)便器を高くする工事</t>
    <rPh sb="3" eb="5">
      <t>ベンキ</t>
    </rPh>
    <rPh sb="6" eb="7">
      <t>タカ</t>
    </rPh>
    <rPh sb="10" eb="12">
      <t>コウジ</t>
    </rPh>
    <phoneticPr fontId="3"/>
  </si>
  <si>
    <t>(1)長さ150cm以上設置</t>
    <rPh sb="3" eb="4">
      <t>ナガ</t>
    </rPh>
    <rPh sb="10" eb="12">
      <t>イジョウ</t>
    </rPh>
    <rPh sb="12" eb="14">
      <t>セッチ</t>
    </rPh>
    <phoneticPr fontId="3"/>
  </si>
  <si>
    <t>(2)長さ150cm未満設置</t>
    <rPh sb="3" eb="4">
      <t>ナガ</t>
    </rPh>
    <rPh sb="10" eb="12">
      <t>ミマン</t>
    </rPh>
    <rPh sb="12" eb="14">
      <t>セッチ</t>
    </rPh>
    <phoneticPr fontId="3"/>
  </si>
  <si>
    <t>(1)玄関、勝手口、開口等</t>
    <rPh sb="3" eb="5">
      <t>ゲンカン</t>
    </rPh>
    <rPh sb="6" eb="9">
      <t>カッテグチ</t>
    </rPh>
    <rPh sb="10" eb="12">
      <t>カイコウ</t>
    </rPh>
    <rPh sb="12" eb="13">
      <t>トウ</t>
    </rPh>
    <phoneticPr fontId="3"/>
  </si>
  <si>
    <t>(2)敷居の撤去</t>
    <rPh sb="3" eb="5">
      <t>シキイ</t>
    </rPh>
    <rPh sb="6" eb="8">
      <t>テッキョ</t>
    </rPh>
    <phoneticPr fontId="3"/>
  </si>
  <si>
    <t>(3)上記以外</t>
    <rPh sb="3" eb="5">
      <t>ジョウキ</t>
    </rPh>
    <rPh sb="5" eb="7">
      <t>イガイ</t>
    </rPh>
    <phoneticPr fontId="3"/>
  </si>
  <si>
    <t>(1)引戸、折戸へ取替</t>
    <rPh sb="3" eb="4">
      <t>ヒ</t>
    </rPh>
    <rPh sb="4" eb="5">
      <t>ド</t>
    </rPh>
    <rPh sb="6" eb="7">
      <t>オリ</t>
    </rPh>
    <rPh sb="7" eb="8">
      <t>ト</t>
    </rPh>
    <rPh sb="9" eb="11">
      <t>トリカ</t>
    </rPh>
    <phoneticPr fontId="3"/>
  </si>
  <si>
    <t>(2)レバーハンドルへ取替</t>
    <rPh sb="11" eb="13">
      <t>トリカ</t>
    </rPh>
    <phoneticPr fontId="3"/>
  </si>
  <si>
    <t>(ア)吊戸方式</t>
    <rPh sb="3" eb="4">
      <t>ツ</t>
    </rPh>
    <rPh sb="4" eb="5">
      <t>ト</t>
    </rPh>
    <rPh sb="5" eb="7">
      <t>ホウシキ</t>
    </rPh>
    <phoneticPr fontId="8"/>
  </si>
  <si>
    <t>(イ)上記以外</t>
    <rPh sb="3" eb="5">
      <t>ジョウキ</t>
    </rPh>
    <rPh sb="5" eb="7">
      <t>イガイ</t>
    </rPh>
    <phoneticPr fontId="8"/>
  </si>
  <si>
    <r>
      <t>)箇所 ×</t>
    </r>
    <r>
      <rPr>
        <sz val="9"/>
        <color indexed="8"/>
        <rFont val="Times New Roman"/>
        <family val="1"/>
      </rPr>
      <t/>
    </r>
    <rPh sb="1" eb="3">
      <t>カショ</t>
    </rPh>
    <phoneticPr fontId="3"/>
  </si>
  <si>
    <r>
      <rPr>
        <sz val="10.5"/>
        <rFont val="ＭＳ ゴシック"/>
        <family val="3"/>
        <charset val="128"/>
      </rPr>
      <t>様式第</t>
    </r>
    <r>
      <rPr>
        <sz val="10.5"/>
        <rFont val="Century"/>
        <family val="1"/>
      </rPr>
      <t>2</t>
    </r>
    <r>
      <rPr>
        <sz val="10.5"/>
        <rFont val="ＭＳ ゴシック"/>
        <family val="3"/>
        <charset val="128"/>
      </rPr>
      <t>号（第</t>
    </r>
    <r>
      <rPr>
        <sz val="10.5"/>
        <rFont val="Century"/>
        <family val="1"/>
      </rPr>
      <t>8</t>
    </r>
    <r>
      <rPr>
        <sz val="10.5"/>
        <rFont val="ＭＳ ゴシック"/>
        <family val="3"/>
        <charset val="128"/>
      </rPr>
      <t>条関係）</t>
    </r>
    <phoneticPr fontId="3"/>
  </si>
  <si>
    <t>(1) 内窓設置
(2) 外窓交換</t>
    <rPh sb="4" eb="6">
      <t>ウチマド</t>
    </rPh>
    <rPh sb="6" eb="8">
      <t>セッチ</t>
    </rPh>
    <rPh sb="13" eb="14">
      <t>ソト</t>
    </rPh>
    <rPh sb="14" eb="15">
      <t>マド</t>
    </rPh>
    <rPh sb="15" eb="17">
      <t>コウカン</t>
    </rPh>
    <phoneticPr fontId="3"/>
  </si>
  <si>
    <t>(3) ガラス交換</t>
    <rPh sb="7" eb="9">
      <t>コウカン</t>
    </rPh>
    <phoneticPr fontId="3"/>
  </si>
  <si>
    <t>(4) ドア交換</t>
    <phoneticPr fontId="3"/>
  </si>
  <si>
    <t>(2) 壁の改修工事</t>
    <phoneticPr fontId="3"/>
  </si>
  <si>
    <t>(3) 床の改修工事</t>
    <phoneticPr fontId="3"/>
  </si>
  <si>
    <t>断熱材の区分が A ～ C のもの</t>
  </si>
  <si>
    <t>断熱材の区分が D ～ F のもの</t>
  </si>
  <si>
    <t>【大】窓の面積が 2.8㎡ 以上</t>
    <phoneticPr fontId="2"/>
  </si>
  <si>
    <t>【大】ガラスの面積が 1.4㎡以上</t>
    <phoneticPr fontId="2"/>
  </si>
  <si>
    <t>断熱材の区分が A ～ C のもの</t>
    <phoneticPr fontId="2"/>
  </si>
  <si>
    <t>断熱材の区分が D ～ F のもの</t>
    <phoneticPr fontId="2"/>
  </si>
  <si>
    <t>Ⅱ　バリアフリー改修工事</t>
    <rPh sb="8" eb="10">
      <t>カイシュウ</t>
    </rPh>
    <rPh sb="10" eb="12">
      <t>コウジ</t>
    </rPh>
    <phoneticPr fontId="3"/>
  </si>
  <si>
    <t>Ⅰ　省エネ改修工事</t>
    <rPh sb="2" eb="3">
      <t>ショウ</t>
    </rPh>
    <rPh sb="5" eb="7">
      <t>カイシュウ</t>
    </rPh>
    <rPh sb="7" eb="9">
      <t>コウジ</t>
    </rPh>
    <phoneticPr fontId="3"/>
  </si>
  <si>
    <t>【小】窓の面積が 0.2㎡ 以上
 　　  1.6㎡ 未満</t>
    <phoneticPr fontId="2"/>
  </si>
  <si>
    <t>【中】窓の面積が 1.6㎡ 以上 
          2.8㎡ 未満</t>
    <phoneticPr fontId="2"/>
  </si>
  <si>
    <t>【小】ガラスの面積が 0.1㎡ 以上
          0.8㎡ 未満</t>
    <phoneticPr fontId="2"/>
  </si>
  <si>
    <t>【中】ガラスの面積が 0.8㎡ 以上
          1.4㎡ 未満</t>
    <phoneticPr fontId="2"/>
  </si>
  <si>
    <t>【小】ドアの面積が 開戸 1.0㎡ 以上 
          1.8㎡ 未満</t>
    <phoneticPr fontId="2"/>
  </si>
  <si>
    <r>
      <rPr>
        <sz val="6"/>
        <color theme="0"/>
        <rFont val="HG丸ｺﾞｼｯｸM-PRO"/>
        <family val="3"/>
        <charset val="128"/>
      </rPr>
      <t>【小】</t>
    </r>
    <r>
      <rPr>
        <sz val="6"/>
        <rFont val="HG丸ｺﾞｼｯｸM-PRO"/>
        <family val="3"/>
        <charset val="128"/>
      </rPr>
      <t>ドアの面積が 引戸 1.0㎡ 以上 
          3.0㎡ 未満</t>
    </r>
    <rPh sb="1" eb="2">
      <t>ショウ</t>
    </rPh>
    <phoneticPr fontId="2"/>
  </si>
  <si>
    <t>【大】ドアの面積が 開戸 1.8㎡ 以上、
          引戸 3.0㎡ 以上</t>
    <phoneticPr fontId="2"/>
  </si>
  <si>
    <t>(1) 屋根又は天井
　　の改修工事</t>
    <phoneticPr fontId="3"/>
  </si>
  <si>
    <t>(4) 節水型トイレへの取替え</t>
    <rPh sb="4" eb="6">
      <t>セッスイ</t>
    </rPh>
    <rPh sb="6" eb="7">
      <t>ガタ</t>
    </rPh>
    <rPh sb="12" eb="14">
      <t>トリカ</t>
    </rPh>
    <phoneticPr fontId="3"/>
  </si>
  <si>
    <t>(5) 高断熱浴槽への取替え</t>
    <rPh sb="4" eb="7">
      <t>コウダンネツ</t>
    </rPh>
    <rPh sb="7" eb="9">
      <t>ヨクソウ</t>
    </rPh>
    <rPh sb="11" eb="13">
      <t>トリカ</t>
    </rPh>
    <phoneticPr fontId="2"/>
  </si>
  <si>
    <t>(6) 節湯水栓への取替え</t>
    <rPh sb="4" eb="5">
      <t>セツ</t>
    </rPh>
    <rPh sb="5" eb="6">
      <t>ユ</t>
    </rPh>
    <rPh sb="6" eb="7">
      <t>スイ</t>
    </rPh>
    <rPh sb="7" eb="8">
      <t>セン</t>
    </rPh>
    <rPh sb="10" eb="12">
      <t>トリカ</t>
    </rPh>
    <phoneticPr fontId="3"/>
  </si>
  <si>
    <t>)箇所 ×</t>
  </si>
  <si>
    <t>円</t>
  </si>
  <si>
    <t>省エネ基準</t>
    <rPh sb="0" eb="1">
      <t>ショウ</t>
    </rPh>
    <rPh sb="3" eb="5">
      <t>キジュン</t>
    </rPh>
    <phoneticPr fontId="2"/>
  </si>
  <si>
    <t>ZEH</t>
    <phoneticPr fontId="2"/>
  </si>
  <si>
    <t>■</t>
  </si>
  <si>
    <t>)枚　 ×</t>
  </si>
  <si>
    <t>)枚　 ×</t>
    <rPh sb="1" eb="2">
      <t>マイ</t>
    </rPh>
    <phoneticPr fontId="2"/>
  </si>
  <si>
    <t>【選択】
　2躯体・設備等の省エネ改修</t>
    <rPh sb="1" eb="3">
      <t>センタク</t>
    </rPh>
    <rPh sb="7" eb="9">
      <t>クタイ</t>
    </rPh>
    <rPh sb="10" eb="12">
      <t>セツビ</t>
    </rPh>
    <rPh sb="12" eb="13">
      <t>トウ</t>
    </rPh>
    <rPh sb="14" eb="15">
      <t>ショウ</t>
    </rPh>
    <rPh sb="17" eb="19">
      <t>カイシュウ</t>
    </rPh>
    <phoneticPr fontId="2"/>
  </si>
  <si>
    <t>※改修工事費用
【審査欄】</t>
    <rPh sb="1" eb="3">
      <t>カイシュウ</t>
    </rPh>
    <rPh sb="3" eb="5">
      <t>コウジ</t>
    </rPh>
    <rPh sb="5" eb="7">
      <t>ヒヨウ</t>
    </rPh>
    <rPh sb="9" eb="11">
      <t>シンサ</t>
    </rPh>
    <rPh sb="11" eb="12">
      <t>ラン</t>
    </rPh>
    <phoneticPr fontId="8"/>
  </si>
  <si>
    <r>
      <t>)㎡    ×</t>
    </r>
    <r>
      <rPr>
        <sz val="9"/>
        <color indexed="8"/>
        <rFont val="Times New Roman"/>
        <family val="1"/>
      </rPr>
      <t/>
    </r>
    <phoneticPr fontId="3"/>
  </si>
  <si>
    <t>(2)改修後の浴室内寸法が
    2.55㎡以上の場合</t>
    <rPh sb="23" eb="25">
      <t>イジョウ</t>
    </rPh>
    <rPh sb="26" eb="28">
      <t>バアイ</t>
    </rPh>
    <phoneticPr fontId="3"/>
  </si>
  <si>
    <t>(1)改修後の浴室内寸法が
    2.55㎡未満の場合</t>
    <phoneticPr fontId="2"/>
  </si>
  <si>
    <t>(3)間仕切壁の位置を変更し、
    床面積を増加する場合</t>
    <rPh sb="20" eb="21">
      <t>ユカ</t>
    </rPh>
    <rPh sb="21" eb="23">
      <t>メンセキ</t>
    </rPh>
    <rPh sb="24" eb="26">
      <t>ゾウカ</t>
    </rPh>
    <rPh sb="28" eb="30">
      <t>バアイ</t>
    </rPh>
    <phoneticPr fontId="3"/>
  </si>
  <si>
    <t>(1) 通路の拡幅</t>
    <rPh sb="4" eb="6">
      <t>ツウロ</t>
    </rPh>
    <rPh sb="7" eb="9">
      <t>カクフク</t>
    </rPh>
    <phoneticPr fontId="2"/>
  </si>
  <si>
    <t>(2) 階段の改良</t>
    <rPh sb="4" eb="6">
      <t>カイダン</t>
    </rPh>
    <rPh sb="7" eb="9">
      <t>カイリョウ</t>
    </rPh>
    <phoneticPr fontId="3"/>
  </si>
  <si>
    <t>(3) 浴室の改良</t>
    <rPh sb="4" eb="6">
      <t>ヨクシツ</t>
    </rPh>
    <rPh sb="7" eb="9">
      <t>カイリョウ</t>
    </rPh>
    <phoneticPr fontId="2"/>
  </si>
  <si>
    <t>(4) 便所の改良</t>
    <rPh sb="4" eb="6">
      <t>ベンジョ</t>
    </rPh>
    <rPh sb="7" eb="9">
      <t>カイリョウ</t>
    </rPh>
    <phoneticPr fontId="3"/>
  </si>
  <si>
    <t>(5) 手すりの取付</t>
    <rPh sb="4" eb="5">
      <t>テ</t>
    </rPh>
    <rPh sb="8" eb="9">
      <t>ト</t>
    </rPh>
    <rPh sb="9" eb="10">
      <t>ツ</t>
    </rPh>
    <phoneticPr fontId="3"/>
  </si>
  <si>
    <t>(6) 床の段差の解消</t>
    <rPh sb="4" eb="5">
      <t>ユカ</t>
    </rPh>
    <rPh sb="6" eb="8">
      <t>ダンサ</t>
    </rPh>
    <rPh sb="9" eb="11">
      <t>カイショウ</t>
    </rPh>
    <phoneticPr fontId="8"/>
  </si>
  <si>
    <t>(7) 出入口の戸の改良</t>
    <rPh sb="4" eb="6">
      <t>デイ</t>
    </rPh>
    <rPh sb="6" eb="7">
      <t>グチ</t>
    </rPh>
    <rPh sb="8" eb="9">
      <t>ト</t>
    </rPh>
    <rPh sb="10" eb="12">
      <t>カイリョウ</t>
    </rPh>
    <phoneticPr fontId="3"/>
  </si>
  <si>
    <t>(8) 滑りにくい床への改良</t>
    <rPh sb="4" eb="5">
      <t>スベ</t>
    </rPh>
    <rPh sb="9" eb="10">
      <t>ユカ</t>
    </rPh>
    <rPh sb="12" eb="14">
      <t>カイリョウ</t>
    </rPh>
    <phoneticPr fontId="3"/>
  </si>
  <si>
    <t>(9) 風除室の設置</t>
    <rPh sb="4" eb="5">
      <t>フウ</t>
    </rPh>
    <rPh sb="5" eb="6">
      <t>ジョ</t>
    </rPh>
    <rPh sb="6" eb="7">
      <t>シツ</t>
    </rPh>
    <rPh sb="8" eb="10">
      <t>セッチ</t>
    </rPh>
    <phoneticPr fontId="3"/>
  </si>
  <si>
    <t>)㎡    ×</t>
  </si>
  <si>
    <r>
      <t>)m 　×</t>
    </r>
    <r>
      <rPr>
        <sz val="9"/>
        <color indexed="8"/>
        <rFont val="Times New Roman"/>
        <family val="1"/>
      </rPr>
      <t/>
    </r>
    <phoneticPr fontId="3"/>
  </si>
  <si>
    <t>)㎥　  ×</t>
    <phoneticPr fontId="2"/>
  </si>
  <si>
    <t>)㎥　  ×</t>
    <phoneticPr fontId="2"/>
  </si>
  <si>
    <t>)㎥　  ×</t>
    <phoneticPr fontId="2"/>
  </si>
  <si>
    <t>)㎥　  ×</t>
    <phoneticPr fontId="2"/>
  </si>
  <si>
    <t>(3)戸開閉を容易に
    する器具の設置</t>
    <phoneticPr fontId="2"/>
  </si>
  <si>
    <r>
      <rPr>
        <b/>
        <sz val="16"/>
        <rFont val="HG丸ｺﾞｼｯｸM-PRO"/>
        <family val="3"/>
        <charset val="128"/>
      </rPr>
      <t>【 補 助 金 額 】</t>
    </r>
    <r>
      <rPr>
        <sz val="10"/>
        <rFont val="HG丸ｺﾞｼｯｸM-PRO"/>
        <family val="3"/>
        <charset val="128"/>
      </rPr>
      <t xml:space="preserve">
（千円未満切捨て）</t>
    </r>
    <phoneticPr fontId="2"/>
  </si>
  <si>
    <t>【補助対象工事　合計（①＋②）】</t>
    <rPh sb="1" eb="3">
      <t>ホジョ</t>
    </rPh>
    <rPh sb="3" eb="5">
      <t>タイショウ</t>
    </rPh>
    <rPh sb="5" eb="7">
      <t>コウジ</t>
    </rPh>
    <rPh sb="8" eb="10">
      <t>ゴウケイ</t>
    </rPh>
    <phoneticPr fontId="2"/>
  </si>
  <si>
    <t>【必須】
　１　開口部の省エネ改修</t>
    <rPh sb="1" eb="3">
      <t>ヒッス</t>
    </rPh>
    <rPh sb="8" eb="11">
      <t>カイコウブ</t>
    </rPh>
    <rPh sb="12" eb="13">
      <t>ショウ</t>
    </rPh>
    <rPh sb="15" eb="17">
      <t>カイシュウ</t>
    </rPh>
    <phoneticPr fontId="2"/>
  </si>
  <si>
    <t>【 補助金額 】</t>
    <rPh sb="2" eb="4">
      <t>ホジョ</t>
    </rPh>
    <rPh sb="4" eb="6">
      <t>キンガク</t>
    </rPh>
    <phoneticPr fontId="2"/>
  </si>
  <si>
    <t>通　常</t>
    <rPh sb="0" eb="1">
      <t>ツウ</t>
    </rPh>
    <rPh sb="2" eb="3">
      <t>ツネ</t>
    </rPh>
    <phoneticPr fontId="2"/>
  </si>
  <si>
    <t>ZEH省エネ</t>
    <rPh sb="3" eb="4">
      <t>ショウ</t>
    </rPh>
    <phoneticPr fontId="2"/>
  </si>
  <si>
    <t>ZEHバリアフリー上限</t>
    <rPh sb="9" eb="11">
      <t>ジョウゲン</t>
    </rPh>
    <phoneticPr fontId="2"/>
  </si>
  <si>
    <r>
      <t xml:space="preserve">基準額
</t>
    </r>
    <r>
      <rPr>
        <u/>
        <sz val="8"/>
        <rFont val="HG丸ｺﾞｼｯｸM-PRO"/>
        <family val="3"/>
        <charset val="128"/>
      </rPr>
      <t>【数量を記入してください。】</t>
    </r>
    <rPh sb="0" eb="2">
      <t>キジュン</t>
    </rPh>
    <rPh sb="2" eb="3">
      <t>ガク</t>
    </rPh>
    <rPh sb="5" eb="7">
      <t>スウリョウ</t>
    </rPh>
    <rPh sb="8" eb="10">
      <t>キニュウ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</si>
</sst>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);[Red]\(#,##0\)"/>
    <numFmt numFmtId="177" formatCode="#,##0&quot;,000円　&quot;"/>
    <numFmt numFmtId="178" formatCode="#,##0;&quot;△ &quot;#,##0"/>
    <numFmt numFmtId="179" formatCode="#,##0.00_);[Red]\(#,##0.00\)"/>
  </numFmts>
  <fonts count="51" x14ac:knownFonts="1">
    <font>
      <sz val="11"/>
      <color theme="1"/>
      <name val="ＭＳ Ｐゴシック"/>
      <family val="3"/>
      <charset val="128"/>
      <scheme val="minor"/>
    </font>
    <font>
      <sz val="10.5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b/>
      <sz val="12"/>
      <name val="ＭＳ ゴシック"/>
      <family val="3"/>
      <charset val="128"/>
    </font>
    <font>
      <sz val="9"/>
      <color indexed="8"/>
      <name val="Times New Roman"/>
      <family val="1"/>
    </font>
    <font>
      <sz val="11"/>
      <name val="HG丸ｺﾞｼｯｸM-PRO"/>
      <family val="3"/>
      <charset val="128"/>
    </font>
    <font>
      <sz val="6"/>
      <name val="ＭＳ Ｐゴシック"/>
      <family val="3"/>
      <charset val="128"/>
    </font>
    <font>
      <sz val="10"/>
      <name val="HG丸ｺﾞｼｯｸM-PRO"/>
      <family val="3"/>
      <charset val="128"/>
    </font>
    <font>
      <b/>
      <sz val="9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6"/>
      <name val="HG丸ｺﾞｼｯｸM-PRO"/>
      <family val="3"/>
      <charset val="128"/>
    </font>
    <font>
      <sz val="8"/>
      <name val="HG丸ｺﾞｼｯｸM-PRO"/>
      <family val="3"/>
      <charset val="128"/>
    </font>
    <font>
      <b/>
      <sz val="11"/>
      <name val="Century"/>
      <family val="1"/>
    </font>
    <font>
      <b/>
      <sz val="16"/>
      <name val="Century"/>
      <family val="1"/>
    </font>
    <font>
      <sz val="9"/>
      <name val="Century"/>
      <family val="1"/>
    </font>
    <font>
      <vertAlign val="subscript"/>
      <sz val="14"/>
      <name val="HG丸ｺﾞｼｯｸM-PRO"/>
      <family val="3"/>
      <charset val="128"/>
    </font>
    <font>
      <b/>
      <sz val="8"/>
      <name val="ＭＳ ゴシック"/>
      <family val="3"/>
      <charset val="128"/>
    </font>
    <font>
      <vertAlign val="subscript"/>
      <sz val="18"/>
      <name val="HG丸ｺﾞｼｯｸM-PRO"/>
      <family val="3"/>
      <charset val="128"/>
    </font>
    <font>
      <b/>
      <sz val="10"/>
      <name val="ＭＳ ゴシック"/>
      <family val="3"/>
      <charset val="128"/>
    </font>
    <font>
      <sz val="10.5"/>
      <name val="Century"/>
      <family val="1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0.5"/>
      <name val="ＭＳ ゴシック"/>
      <family val="3"/>
      <charset val="128"/>
    </font>
    <font>
      <b/>
      <u/>
      <sz val="24"/>
      <name val="Century"/>
      <family val="1"/>
    </font>
    <font>
      <b/>
      <sz val="11"/>
      <name val="ＭＳ ゴシック"/>
      <family val="3"/>
      <charset val="128"/>
    </font>
    <font>
      <sz val="12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b/>
      <sz val="16"/>
      <color theme="1"/>
      <name val="Century"/>
      <family val="1"/>
    </font>
    <font>
      <sz val="8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10"/>
      <color theme="1"/>
      <name val="HG丸ｺﾞｼｯｸM-PRO"/>
      <family val="3"/>
      <charset val="128"/>
    </font>
    <font>
      <b/>
      <sz val="12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i/>
      <sz val="11"/>
      <color theme="1"/>
      <name val="ＭＳ Ｐゴシック"/>
      <family val="3"/>
      <charset val="128"/>
      <scheme val="minor"/>
    </font>
    <font>
      <i/>
      <sz val="9"/>
      <color theme="1"/>
      <name val="ＭＳ Ｐ明朝"/>
      <family val="1"/>
      <charset val="128"/>
    </font>
    <font>
      <sz val="6"/>
      <color theme="0"/>
      <name val="HG丸ｺﾞｼｯｸM-PRO"/>
      <family val="3"/>
      <charset val="128"/>
    </font>
    <font>
      <b/>
      <sz val="6"/>
      <color theme="1"/>
      <name val="HG丸ｺﾞｼｯｸM-PRO"/>
      <family val="3"/>
      <charset val="128"/>
    </font>
    <font>
      <b/>
      <sz val="6"/>
      <name val="HG丸ｺﾞｼｯｸM-PRO"/>
      <family val="3"/>
      <charset val="128"/>
    </font>
    <font>
      <b/>
      <sz val="9"/>
      <name val="Century"/>
      <family val="1"/>
    </font>
    <font>
      <sz val="8"/>
      <color theme="1"/>
      <name val="HG丸ｺﾞｼｯｸM-PRO"/>
      <family val="3"/>
      <charset val="128"/>
    </font>
    <font>
      <b/>
      <sz val="7"/>
      <name val="Century"/>
      <family val="1"/>
    </font>
    <font>
      <b/>
      <sz val="16"/>
      <name val="HG丸ｺﾞｼｯｸM-PRO"/>
      <family val="3"/>
      <charset val="128"/>
    </font>
    <font>
      <b/>
      <sz val="10"/>
      <name val="HG丸ｺﾞｼｯｸM-PRO"/>
      <family val="3"/>
      <charset val="128"/>
    </font>
    <font>
      <b/>
      <sz val="9"/>
      <color theme="1"/>
      <name val="HG丸ｺﾞｼｯｸM-PRO"/>
      <family val="3"/>
      <charset val="128"/>
    </font>
    <font>
      <u/>
      <sz val="8"/>
      <name val="HG丸ｺﾞｼｯｸM-PRO"/>
      <family val="3"/>
      <charset val="128"/>
    </font>
    <font>
      <sz val="6"/>
      <name val="ＭＳ Ｐゴシック"/>
      <family val="3"/>
      <charset val="128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38" fontId="28" fillId="0" borderId="0" applyFont="0" applyFill="0" applyBorder="0" applyAlignment="0" applyProtection="0">
      <alignment vertical="center"/>
    </xf>
    <xf numFmtId="0" fontId="22" fillId="0" borderId="0">
      <alignment vertical="center"/>
    </xf>
  </cellStyleXfs>
  <cellXfs count="257">
    <xf numFmtId="0" fontId="0" fillId="0" borderId="0" xfId="0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176" fontId="29" fillId="0" borderId="0" xfId="0" applyNumberFormat="1" applyFont="1">
      <alignment vertical="center"/>
    </xf>
    <xf numFmtId="0" fontId="4" fillId="0" borderId="0" xfId="0" applyFont="1" applyBorder="1">
      <alignment vertical="center"/>
    </xf>
    <xf numFmtId="49" fontId="31" fillId="0" borderId="0" xfId="0" applyNumberFormat="1" applyFont="1" applyAlignment="1">
      <alignment horizontal="right" vertical="top"/>
    </xf>
    <xf numFmtId="0" fontId="1" fillId="0" borderId="0" xfId="0" applyFont="1" applyAlignment="1" applyProtection="1">
      <alignment horizontal="justify" vertical="top" wrapText="1"/>
    </xf>
    <xf numFmtId="0" fontId="5" fillId="0" borderId="0" xfId="0" applyFont="1" applyBorder="1" applyAlignment="1">
      <alignment horizontal="center" vertical="center" wrapText="1"/>
    </xf>
    <xf numFmtId="0" fontId="11" fillId="2" borderId="0" xfId="0" applyFont="1" applyFill="1" applyBorder="1" applyAlignment="1" applyProtection="1">
      <alignment horizontal="center" vertical="center" wrapText="1"/>
    </xf>
    <xf numFmtId="0" fontId="32" fillId="2" borderId="0" xfId="0" applyFont="1" applyFill="1" applyBorder="1" applyAlignment="1">
      <alignment horizontal="right" vertical="center"/>
    </xf>
    <xf numFmtId="0" fontId="7" fillId="0" borderId="0" xfId="0" applyFont="1" applyBorder="1" applyAlignment="1" applyProtection="1">
      <alignment horizontal="right" vertical="center"/>
    </xf>
    <xf numFmtId="0" fontId="0" fillId="2" borderId="0" xfId="0" applyFill="1" applyBorder="1" applyAlignment="1">
      <alignment vertical="center"/>
    </xf>
    <xf numFmtId="0" fontId="33" fillId="0" borderId="0" xfId="0" applyFo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34" fillId="0" borderId="0" xfId="0" applyFont="1">
      <alignment vertical="center"/>
    </xf>
    <xf numFmtId="0" fontId="35" fillId="0" borderId="0" xfId="0" applyFont="1" applyBorder="1" applyAlignment="1">
      <alignment horizontal="center" vertical="center" textRotation="255" wrapText="1"/>
    </xf>
    <xf numFmtId="0" fontId="13" fillId="0" borderId="0" xfId="0" applyFont="1" applyBorder="1" applyAlignment="1" applyProtection="1"/>
    <xf numFmtId="0" fontId="0" fillId="3" borderId="0" xfId="0" applyFill="1">
      <alignment vertical="center"/>
    </xf>
    <xf numFmtId="178" fontId="10" fillId="3" borderId="0" xfId="0" applyNumberFormat="1" applyFont="1" applyFill="1" applyBorder="1" applyAlignment="1" applyProtection="1">
      <alignment vertical="center"/>
    </xf>
    <xf numFmtId="0" fontId="38" fillId="3" borderId="0" xfId="0" applyFont="1" applyFill="1">
      <alignment vertical="center"/>
    </xf>
    <xf numFmtId="0" fontId="38" fillId="0" borderId="0" xfId="0" applyFont="1">
      <alignment vertical="center"/>
    </xf>
    <xf numFmtId="0" fontId="38" fillId="0" borderId="0" xfId="0" applyFont="1" applyAlignment="1">
      <alignment horizontal="left" vertical="center"/>
    </xf>
    <xf numFmtId="0" fontId="13" fillId="0" borderId="21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center" vertical="center"/>
    </xf>
    <xf numFmtId="0" fontId="13" fillId="0" borderId="5" xfId="0" applyFont="1" applyBorder="1" applyAlignment="1" applyProtection="1">
      <alignment horizontal="right" vertical="center"/>
    </xf>
    <xf numFmtId="176" fontId="23" fillId="3" borderId="0" xfId="2" applyNumberFormat="1" applyFont="1" applyFill="1" applyBorder="1" applyAlignment="1">
      <alignment horizontal="center" vertical="center"/>
    </xf>
    <xf numFmtId="0" fontId="13" fillId="0" borderId="22" xfId="0" applyFont="1" applyBorder="1" applyAlignment="1" applyProtection="1">
      <alignment horizontal="right" vertical="center"/>
    </xf>
    <xf numFmtId="0" fontId="13" fillId="0" borderId="6" xfId="0" applyFont="1" applyBorder="1" applyAlignment="1" applyProtection="1">
      <alignment horizontal="right" vertical="center"/>
    </xf>
    <xf numFmtId="0" fontId="13" fillId="0" borderId="25" xfId="0" applyFont="1" applyBorder="1" applyAlignment="1" applyProtection="1">
      <alignment horizontal="right" vertical="center"/>
    </xf>
    <xf numFmtId="176" fontId="23" fillId="3" borderId="15" xfId="2" applyNumberFormat="1" applyFont="1" applyFill="1" applyBorder="1" applyAlignment="1">
      <alignment horizontal="center" vertical="center"/>
    </xf>
    <xf numFmtId="0" fontId="12" fillId="0" borderId="4" xfId="0" applyFont="1" applyBorder="1" applyAlignment="1" applyProtection="1">
      <alignment horizontal="left" vertical="center" wrapText="1"/>
    </xf>
    <xf numFmtId="0" fontId="13" fillId="0" borderId="22" xfId="0" applyFont="1" applyBorder="1" applyAlignment="1" applyProtection="1">
      <alignment horizontal="center" vertical="center"/>
    </xf>
    <xf numFmtId="0" fontId="13" fillId="0" borderId="5" xfId="0" applyFont="1" applyBorder="1" applyAlignment="1" applyProtection="1">
      <alignment horizontal="center" vertical="center"/>
    </xf>
    <xf numFmtId="0" fontId="13" fillId="0" borderId="7" xfId="0" applyFont="1" applyBorder="1" applyAlignment="1" applyProtection="1">
      <alignment horizontal="center" vertical="center"/>
    </xf>
    <xf numFmtId="0" fontId="13" fillId="0" borderId="12" xfId="0" applyFont="1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center" vertical="center"/>
    </xf>
    <xf numFmtId="0" fontId="13" fillId="0" borderId="18" xfId="0" applyFont="1" applyBorder="1" applyAlignment="1" applyProtection="1">
      <alignment horizontal="center" vertical="center"/>
    </xf>
    <xf numFmtId="0" fontId="13" fillId="0" borderId="17" xfId="0" applyFont="1" applyBorder="1" applyAlignment="1" applyProtection="1">
      <alignment horizontal="center" vertical="center"/>
    </xf>
    <xf numFmtId="0" fontId="13" fillId="0" borderId="14" xfId="0" applyFont="1" applyBorder="1" applyAlignment="1" applyProtection="1">
      <alignment horizontal="center" vertical="center"/>
    </xf>
    <xf numFmtId="0" fontId="13" fillId="0" borderId="17" xfId="0" applyFont="1" applyBorder="1" applyAlignment="1" applyProtection="1">
      <alignment horizontal="center" vertical="center" wrapText="1"/>
    </xf>
    <xf numFmtId="0" fontId="13" fillId="0" borderId="17" xfId="0" applyFont="1" applyBorder="1" applyAlignment="1" applyProtection="1">
      <alignment horizontal="left" vertical="center"/>
    </xf>
    <xf numFmtId="0" fontId="13" fillId="0" borderId="4" xfId="0" applyFont="1" applyBorder="1" applyAlignment="1" applyProtection="1">
      <alignment horizontal="left" vertical="center"/>
    </xf>
    <xf numFmtId="0" fontId="13" fillId="0" borderId="18" xfId="0" applyFont="1" applyBorder="1" applyAlignment="1" applyProtection="1">
      <alignment horizontal="left" vertical="center"/>
    </xf>
    <xf numFmtId="3" fontId="0" fillId="0" borderId="27" xfId="0" applyNumberFormat="1" applyBorder="1">
      <alignment vertical="center"/>
    </xf>
    <xf numFmtId="0" fontId="0" fillId="0" borderId="27" xfId="0" applyBorder="1" applyAlignment="1">
      <alignment horizontal="center" vertical="center"/>
    </xf>
    <xf numFmtId="177" fontId="13" fillId="0" borderId="6" xfId="0" applyNumberFormat="1" applyFont="1" applyBorder="1" applyAlignment="1" applyProtection="1">
      <alignment horizontal="center" vertical="center" wrapText="1"/>
      <protection hidden="1"/>
    </xf>
    <xf numFmtId="0" fontId="13" fillId="0" borderId="4" xfId="0" applyFont="1" applyBorder="1" applyAlignment="1" applyProtection="1">
      <alignment horizontal="left" vertical="center" wrapText="1"/>
    </xf>
    <xf numFmtId="177" fontId="13" fillId="0" borderId="5" xfId="0" applyNumberFormat="1" applyFont="1" applyBorder="1" applyAlignment="1" applyProtection="1">
      <alignment horizontal="center" vertical="center" wrapText="1"/>
      <protection hidden="1"/>
    </xf>
    <xf numFmtId="0" fontId="13" fillId="0" borderId="23" xfId="0" applyFont="1" applyBorder="1" applyAlignment="1" applyProtection="1">
      <alignment horizontal="left" vertical="center" wrapText="1"/>
    </xf>
    <xf numFmtId="0" fontId="13" fillId="0" borderId="23" xfId="0" applyFont="1" applyBorder="1" applyAlignment="1" applyProtection="1">
      <alignment horizontal="left" vertical="center"/>
    </xf>
    <xf numFmtId="0" fontId="13" fillId="0" borderId="12" xfId="0" applyFont="1" applyBorder="1" applyAlignment="1" applyProtection="1">
      <alignment horizontal="left" vertical="center" wrapText="1"/>
    </xf>
    <xf numFmtId="0" fontId="13" fillId="0" borderId="12" xfId="0" applyFont="1" applyBorder="1" applyAlignment="1" applyProtection="1">
      <alignment horizontal="left" vertical="center"/>
    </xf>
    <xf numFmtId="177" fontId="13" fillId="0" borderId="22" xfId="0" applyNumberFormat="1" applyFont="1" applyBorder="1" applyAlignment="1" applyProtection="1">
      <alignment horizontal="center" vertical="center" wrapText="1"/>
      <protection hidden="1"/>
    </xf>
    <xf numFmtId="0" fontId="13" fillId="0" borderId="17" xfId="0" applyFont="1" applyBorder="1" applyAlignment="1" applyProtection="1">
      <alignment horizontal="left" vertical="center" wrapText="1"/>
    </xf>
    <xf numFmtId="177" fontId="13" fillId="0" borderId="7" xfId="0" applyNumberFormat="1" applyFont="1" applyBorder="1" applyAlignment="1" applyProtection="1">
      <alignment horizontal="center" vertical="center" wrapText="1"/>
      <protection hidden="1"/>
    </xf>
    <xf numFmtId="177" fontId="13" fillId="0" borderId="21" xfId="0" applyNumberFormat="1" applyFont="1" applyBorder="1" applyAlignment="1" applyProtection="1">
      <alignment horizontal="center" vertical="center" wrapText="1"/>
      <protection hidden="1"/>
    </xf>
    <xf numFmtId="38" fontId="0" fillId="0" borderId="27" xfId="1" applyFont="1" applyBorder="1">
      <alignment vertical="center"/>
    </xf>
    <xf numFmtId="0" fontId="13" fillId="0" borderId="4" xfId="0" applyFont="1" applyBorder="1" applyAlignment="1" applyProtection="1">
      <alignment horizontal="center" vertical="center" wrapText="1"/>
    </xf>
    <xf numFmtId="0" fontId="13" fillId="0" borderId="18" xfId="0" applyFont="1" applyBorder="1" applyAlignment="1" applyProtection="1">
      <alignment horizontal="center" vertical="center" wrapText="1"/>
    </xf>
    <xf numFmtId="0" fontId="13" fillId="0" borderId="12" xfId="0" applyFont="1" applyBorder="1" applyAlignment="1" applyProtection="1">
      <alignment horizontal="center" vertical="center" wrapText="1"/>
    </xf>
    <xf numFmtId="0" fontId="13" fillId="0" borderId="14" xfId="0" applyFont="1" applyBorder="1" applyAlignment="1" applyProtection="1">
      <alignment horizontal="center" vertical="center" wrapText="1"/>
    </xf>
    <xf numFmtId="0" fontId="13" fillId="0" borderId="18" xfId="0" applyFont="1" applyBorder="1" applyAlignment="1" applyProtection="1">
      <alignment horizontal="left" vertical="center" wrapText="1"/>
    </xf>
    <xf numFmtId="0" fontId="13" fillId="0" borderId="14" xfId="0" applyFont="1" applyBorder="1" applyAlignment="1" applyProtection="1">
      <alignment horizontal="left" vertical="center" wrapText="1"/>
    </xf>
    <xf numFmtId="0" fontId="13" fillId="0" borderId="14" xfId="0" applyFont="1" applyBorder="1" applyAlignment="1" applyProtection="1">
      <alignment horizontal="left" vertical="center"/>
    </xf>
    <xf numFmtId="0" fontId="13" fillId="0" borderId="21" xfId="0" applyFont="1" applyBorder="1" applyAlignment="1" applyProtection="1">
      <alignment horizontal="right" vertical="center"/>
    </xf>
    <xf numFmtId="177" fontId="13" fillId="0" borderId="25" xfId="0" applyNumberFormat="1" applyFont="1" applyBorder="1" applyAlignment="1" applyProtection="1">
      <alignment horizontal="center" vertical="center" wrapText="1"/>
      <protection hidden="1"/>
    </xf>
    <xf numFmtId="0" fontId="13" fillId="0" borderId="7" xfId="0" applyFont="1" applyBorder="1" applyAlignment="1" applyProtection="1">
      <alignment horizontal="right" vertical="center"/>
    </xf>
    <xf numFmtId="0" fontId="13" fillId="0" borderId="28" xfId="0" applyFont="1" applyBorder="1" applyAlignment="1" applyProtection="1">
      <alignment horizontal="left" vertical="center" wrapText="1"/>
    </xf>
    <xf numFmtId="0" fontId="13" fillId="0" borderId="28" xfId="0" applyFont="1" applyBorder="1" applyAlignment="1" applyProtection="1">
      <alignment horizontal="left" vertical="center"/>
    </xf>
    <xf numFmtId="177" fontId="13" fillId="0" borderId="30" xfId="0" applyNumberFormat="1" applyFont="1" applyBorder="1" applyAlignment="1" applyProtection="1">
      <alignment horizontal="center" vertical="center" wrapText="1"/>
      <protection hidden="1"/>
    </xf>
    <xf numFmtId="0" fontId="13" fillId="0" borderId="30" xfId="0" applyFont="1" applyBorder="1" applyAlignment="1" applyProtection="1">
      <alignment horizontal="right" vertical="center"/>
    </xf>
    <xf numFmtId="0" fontId="27" fillId="0" borderId="0" xfId="0" applyFont="1" applyFill="1" applyBorder="1" applyAlignment="1" applyProtection="1">
      <alignment horizontal="right" vertical="center" wrapText="1"/>
    </xf>
    <xf numFmtId="3" fontId="15" fillId="0" borderId="0" xfId="0" applyNumberFormat="1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 vertical="center"/>
    </xf>
    <xf numFmtId="0" fontId="12" fillId="0" borderId="18" xfId="0" applyFont="1" applyBorder="1" applyAlignment="1" applyProtection="1">
      <alignment horizontal="left" vertical="center" wrapText="1"/>
    </xf>
    <xf numFmtId="0" fontId="34" fillId="0" borderId="27" xfId="0" applyFont="1" applyBorder="1">
      <alignment vertical="center"/>
    </xf>
    <xf numFmtId="0" fontId="0" fillId="0" borderId="0" xfId="0" applyFont="1">
      <alignment vertical="center"/>
    </xf>
    <xf numFmtId="0" fontId="48" fillId="5" borderId="27" xfId="0" applyFont="1" applyFill="1" applyBorder="1" applyAlignment="1">
      <alignment horizontal="center" vertical="center"/>
    </xf>
    <xf numFmtId="38" fontId="48" fillId="14" borderId="10" xfId="1" applyFont="1" applyFill="1" applyBorder="1" applyAlignment="1">
      <alignment vertical="center"/>
    </xf>
    <xf numFmtId="38" fontId="28" fillId="0" borderId="27" xfId="1" applyFont="1" applyBorder="1">
      <alignment vertical="center"/>
    </xf>
    <xf numFmtId="179" fontId="45" fillId="5" borderId="17" xfId="0" applyNumberFormat="1" applyFont="1" applyFill="1" applyBorder="1" applyAlignment="1" applyProtection="1">
      <alignment horizontal="center" vertical="center"/>
      <protection locked="0"/>
    </xf>
    <xf numFmtId="179" fontId="45" fillId="5" borderId="4" xfId="0" applyNumberFormat="1" applyFont="1" applyFill="1" applyBorder="1" applyAlignment="1" applyProtection="1">
      <alignment horizontal="center" vertical="center"/>
      <protection locked="0"/>
    </xf>
    <xf numFmtId="176" fontId="45" fillId="5" borderId="18" xfId="0" applyNumberFormat="1" applyFont="1" applyFill="1" applyBorder="1" applyAlignment="1" applyProtection="1">
      <alignment horizontal="center" vertical="center" wrapText="1"/>
      <protection locked="0"/>
    </xf>
    <xf numFmtId="179" fontId="45" fillId="5" borderId="12" xfId="0" applyNumberFormat="1" applyFont="1" applyFill="1" applyBorder="1" applyAlignment="1" applyProtection="1">
      <alignment horizontal="center" vertical="center"/>
      <protection locked="0"/>
    </xf>
    <xf numFmtId="179" fontId="45" fillId="5" borderId="18" xfId="0" applyNumberFormat="1" applyFont="1" applyFill="1" applyBorder="1" applyAlignment="1" applyProtection="1">
      <alignment horizontal="center" vertical="center"/>
      <protection locked="0"/>
    </xf>
    <xf numFmtId="179" fontId="45" fillId="5" borderId="14" xfId="0" applyNumberFormat="1" applyFont="1" applyFill="1" applyBorder="1" applyAlignment="1" applyProtection="1">
      <alignment horizontal="center" vertical="center"/>
      <protection locked="0"/>
    </xf>
    <xf numFmtId="0" fontId="45" fillId="5" borderId="17" xfId="0" applyFont="1" applyFill="1" applyBorder="1" applyAlignment="1" applyProtection="1">
      <alignment horizontal="center" vertical="center" wrapText="1"/>
      <protection locked="0"/>
    </xf>
    <xf numFmtId="0" fontId="45" fillId="5" borderId="4" xfId="0" applyFont="1" applyFill="1" applyBorder="1" applyAlignment="1" applyProtection="1">
      <alignment horizontal="center" vertical="center" wrapText="1"/>
      <protection locked="0"/>
    </xf>
    <xf numFmtId="0" fontId="45" fillId="5" borderId="18" xfId="0" applyFont="1" applyFill="1" applyBorder="1" applyAlignment="1" applyProtection="1">
      <alignment horizontal="center" vertical="center" wrapText="1"/>
      <protection locked="0"/>
    </xf>
    <xf numFmtId="0" fontId="45" fillId="5" borderId="14" xfId="0" applyFont="1" applyFill="1" applyBorder="1" applyAlignment="1" applyProtection="1">
      <alignment horizontal="center" vertical="center" wrapText="1"/>
      <protection locked="0"/>
    </xf>
    <xf numFmtId="0" fontId="45" fillId="5" borderId="23" xfId="0" applyFont="1" applyFill="1" applyBorder="1" applyAlignment="1" applyProtection="1">
      <alignment horizontal="center" vertical="center" wrapText="1"/>
      <protection locked="0"/>
    </xf>
    <xf numFmtId="0" fontId="45" fillId="5" borderId="12" xfId="0" applyFont="1" applyFill="1" applyBorder="1" applyAlignment="1" applyProtection="1">
      <alignment horizontal="center" vertical="center" wrapText="1"/>
      <protection locked="0"/>
    </xf>
    <xf numFmtId="179" fontId="45" fillId="5" borderId="23" xfId="0" applyNumberFormat="1" applyFont="1" applyFill="1" applyBorder="1" applyAlignment="1" applyProtection="1">
      <alignment horizontal="center" vertical="center"/>
      <protection locked="0"/>
    </xf>
    <xf numFmtId="0" fontId="45" fillId="5" borderId="28" xfId="0" applyFont="1" applyFill="1" applyBorder="1" applyAlignment="1" applyProtection="1">
      <alignment horizontal="center" vertical="center" wrapText="1"/>
      <protection locked="0"/>
    </xf>
    <xf numFmtId="0" fontId="9" fillId="7" borderId="33" xfId="0" applyFont="1" applyFill="1" applyBorder="1" applyAlignment="1" applyProtection="1">
      <alignment horizontal="center" vertical="center" wrapText="1"/>
    </xf>
    <xf numFmtId="0" fontId="9" fillId="7" borderId="34" xfId="0" applyFont="1" applyFill="1" applyBorder="1" applyAlignment="1" applyProtection="1">
      <alignment horizontal="center" vertical="center" wrapText="1"/>
    </xf>
    <xf numFmtId="0" fontId="9" fillId="7" borderId="35" xfId="0" applyFont="1" applyFill="1" applyBorder="1" applyAlignment="1" applyProtection="1">
      <alignment horizontal="center" vertical="center" wrapText="1"/>
    </xf>
    <xf numFmtId="0" fontId="9" fillId="7" borderId="36" xfId="0" applyFont="1" applyFill="1" applyBorder="1" applyAlignment="1" applyProtection="1">
      <alignment horizontal="center" vertical="center" wrapText="1"/>
    </xf>
    <xf numFmtId="0" fontId="9" fillId="7" borderId="37" xfId="0" applyFont="1" applyFill="1" applyBorder="1" applyAlignment="1" applyProtection="1">
      <alignment horizontal="center" vertical="center" wrapText="1"/>
    </xf>
    <xf numFmtId="0" fontId="9" fillId="7" borderId="8" xfId="0" applyFont="1" applyFill="1" applyBorder="1" applyAlignment="1" applyProtection="1">
      <alignment horizontal="center" vertical="center" wrapText="1"/>
    </xf>
    <xf numFmtId="0" fontId="9" fillId="7" borderId="27" xfId="0" applyFont="1" applyFill="1" applyBorder="1" applyAlignment="1" applyProtection="1">
      <alignment horizontal="center" vertical="center" wrapText="1"/>
    </xf>
    <xf numFmtId="0" fontId="9" fillId="5" borderId="23" xfId="0" applyFont="1" applyFill="1" applyBorder="1" applyAlignment="1" applyProtection="1">
      <alignment horizontal="center" vertical="center" wrapText="1"/>
    </xf>
    <xf numFmtId="0" fontId="9" fillId="5" borderId="1" xfId="0" applyFont="1" applyFill="1" applyBorder="1" applyAlignment="1" applyProtection="1">
      <alignment horizontal="center" vertical="center" wrapText="1"/>
    </xf>
    <xf numFmtId="0" fontId="31" fillId="0" borderId="0" xfId="0" applyFont="1" applyAlignment="1">
      <alignment vertical="top"/>
    </xf>
    <xf numFmtId="0" fontId="20" fillId="0" borderId="0" xfId="0" applyFont="1" applyFill="1" applyBorder="1" applyAlignment="1" applyProtection="1">
      <alignment vertical="center" wrapText="1"/>
    </xf>
    <xf numFmtId="0" fontId="26" fillId="0" borderId="0" xfId="0" applyFont="1" applyFill="1" applyBorder="1" applyAlignment="1" applyProtection="1">
      <alignment horizontal="left" vertical="center" shrinkToFit="1"/>
    </xf>
    <xf numFmtId="0" fontId="48" fillId="5" borderId="27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top"/>
    </xf>
    <xf numFmtId="0" fontId="11" fillId="5" borderId="29" xfId="0" applyFont="1" applyFill="1" applyBorder="1" applyAlignment="1" applyProtection="1">
      <alignment horizontal="center" vertical="center" wrapText="1"/>
    </xf>
    <xf numFmtId="0" fontId="11" fillId="5" borderId="28" xfId="0" applyFont="1" applyFill="1" applyBorder="1" applyAlignment="1" applyProtection="1">
      <alignment horizontal="center" vertical="center" wrapText="1"/>
    </xf>
    <xf numFmtId="3" fontId="25" fillId="5" borderId="28" xfId="0" applyNumberFormat="1" applyFont="1" applyFill="1" applyBorder="1" applyAlignment="1" applyProtection="1">
      <alignment horizontal="right" vertical="center"/>
    </xf>
    <xf numFmtId="0" fontId="19" fillId="5" borderId="28" xfId="0" applyFont="1" applyFill="1" applyBorder="1" applyAlignment="1" applyProtection="1">
      <alignment horizontal="left" vertical="center"/>
    </xf>
    <xf numFmtId="0" fontId="19" fillId="5" borderId="30" xfId="0" applyFont="1" applyFill="1" applyBorder="1" applyAlignment="1" applyProtection="1">
      <alignment horizontal="left" vertical="center"/>
    </xf>
    <xf numFmtId="0" fontId="11" fillId="4" borderId="0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3" fontId="15" fillId="4" borderId="0" xfId="0" applyNumberFormat="1" applyFont="1" applyFill="1" applyBorder="1" applyAlignment="1" applyProtection="1">
      <alignment horizontal="right" vertical="center"/>
    </xf>
    <xf numFmtId="3" fontId="15" fillId="4" borderId="1" xfId="0" applyNumberFormat="1" applyFont="1" applyFill="1" applyBorder="1" applyAlignment="1" applyProtection="1">
      <alignment horizontal="right" vertical="center"/>
    </xf>
    <xf numFmtId="0" fontId="17" fillId="4" borderId="0" xfId="0" applyFont="1" applyFill="1" applyBorder="1" applyAlignment="1" applyProtection="1">
      <alignment horizontal="left" vertical="center"/>
    </xf>
    <xf numFmtId="0" fontId="17" fillId="4" borderId="26" xfId="0" applyFont="1" applyFill="1" applyBorder="1" applyAlignment="1" applyProtection="1">
      <alignment horizontal="left" vertical="center"/>
    </xf>
    <xf numFmtId="0" fontId="17" fillId="4" borderId="1" xfId="0" applyFont="1" applyFill="1" applyBorder="1" applyAlignment="1" applyProtection="1">
      <alignment horizontal="left" vertical="center"/>
    </xf>
    <xf numFmtId="0" fontId="17" fillId="4" borderId="2" xfId="0" applyFont="1" applyFill="1" applyBorder="1" applyAlignment="1" applyProtection="1">
      <alignment horizontal="left" vertical="center"/>
    </xf>
    <xf numFmtId="0" fontId="11" fillId="8" borderId="29" xfId="0" applyFont="1" applyFill="1" applyBorder="1" applyAlignment="1" applyProtection="1">
      <alignment horizontal="center" vertical="center" wrapText="1"/>
    </xf>
    <xf numFmtId="0" fontId="11" fillId="8" borderId="28" xfId="0" applyFont="1" applyFill="1" applyBorder="1" applyAlignment="1" applyProtection="1">
      <alignment horizontal="center" vertical="center" wrapText="1"/>
    </xf>
    <xf numFmtId="3" fontId="15" fillId="8" borderId="28" xfId="0" applyNumberFormat="1" applyFont="1" applyFill="1" applyBorder="1" applyAlignment="1" applyProtection="1">
      <alignment horizontal="right" vertical="center"/>
    </xf>
    <xf numFmtId="0" fontId="17" fillId="8" borderId="28" xfId="0" applyFont="1" applyFill="1" applyBorder="1" applyAlignment="1" applyProtection="1">
      <alignment horizontal="left" vertical="center"/>
    </xf>
    <xf numFmtId="0" fontId="17" fillId="8" borderId="30" xfId="0" applyFont="1" applyFill="1" applyBorder="1" applyAlignment="1" applyProtection="1">
      <alignment horizontal="left" vertical="center"/>
    </xf>
    <xf numFmtId="38" fontId="43" fillId="12" borderId="13" xfId="1" applyFont="1" applyFill="1" applyBorder="1" applyAlignment="1" applyProtection="1">
      <alignment horizontal="right" vertical="center"/>
    </xf>
    <xf numFmtId="38" fontId="43" fillId="12" borderId="14" xfId="1" applyFont="1" applyFill="1" applyBorder="1" applyAlignment="1" applyProtection="1">
      <alignment horizontal="right" vertical="center"/>
    </xf>
    <xf numFmtId="0" fontId="42" fillId="6" borderId="24" xfId="0" applyFont="1" applyFill="1" applyBorder="1" applyAlignment="1" applyProtection="1">
      <alignment horizontal="left" vertical="center" wrapText="1"/>
    </xf>
    <xf numFmtId="0" fontId="42" fillId="6" borderId="23" xfId="0" applyFont="1" applyFill="1" applyBorder="1" applyAlignment="1" applyProtection="1">
      <alignment horizontal="left" vertical="center" wrapText="1"/>
    </xf>
    <xf numFmtId="3" fontId="16" fillId="0" borderId="28" xfId="0" applyNumberFormat="1" applyFont="1" applyBorder="1" applyAlignment="1" applyProtection="1">
      <alignment horizontal="right" vertical="center" wrapText="1"/>
    </xf>
    <xf numFmtId="178" fontId="43" fillId="0" borderId="24" xfId="1" applyNumberFormat="1" applyFont="1" applyBorder="1" applyAlignment="1" applyProtection="1">
      <alignment horizontal="right" vertical="center"/>
    </xf>
    <xf numFmtId="178" fontId="43" fillId="0" borderId="23" xfId="1" applyNumberFormat="1" applyFont="1" applyBorder="1" applyAlignment="1" applyProtection="1">
      <alignment horizontal="right" vertical="center"/>
    </xf>
    <xf numFmtId="38" fontId="43" fillId="12" borderId="24" xfId="1" applyFont="1" applyFill="1" applyBorder="1" applyAlignment="1" applyProtection="1">
      <alignment horizontal="right" vertical="center"/>
    </xf>
    <xf numFmtId="38" fontId="43" fillId="12" borderId="23" xfId="1" applyFont="1" applyFill="1" applyBorder="1" applyAlignment="1" applyProtection="1">
      <alignment horizontal="right" vertical="center"/>
    </xf>
    <xf numFmtId="0" fontId="42" fillId="6" borderId="29" xfId="0" applyFont="1" applyFill="1" applyBorder="1" applyAlignment="1" applyProtection="1">
      <alignment horizontal="left" vertical="center" wrapText="1"/>
    </xf>
    <xf numFmtId="0" fontId="42" fillId="6" borderId="28" xfId="0" applyFont="1" applyFill="1" applyBorder="1" applyAlignment="1" applyProtection="1">
      <alignment horizontal="left" vertical="center" wrapText="1"/>
    </xf>
    <xf numFmtId="178" fontId="43" fillId="0" borderId="29" xfId="1" applyNumberFormat="1" applyFont="1" applyBorder="1" applyAlignment="1" applyProtection="1">
      <alignment horizontal="right" vertical="center"/>
    </xf>
    <xf numFmtId="178" fontId="43" fillId="0" borderId="28" xfId="1" applyNumberFormat="1" applyFont="1" applyBorder="1" applyAlignment="1" applyProtection="1">
      <alignment horizontal="right" vertical="center"/>
    </xf>
    <xf numFmtId="38" fontId="14" fillId="12" borderId="29" xfId="1" applyFont="1" applyFill="1" applyBorder="1" applyAlignment="1" applyProtection="1">
      <alignment horizontal="right" vertical="center"/>
    </xf>
    <xf numFmtId="38" fontId="14" fillId="12" borderId="28" xfId="1" applyFont="1" applyFill="1" applyBorder="1" applyAlignment="1" applyProtection="1">
      <alignment horizontal="right" vertical="center"/>
    </xf>
    <xf numFmtId="0" fontId="12" fillId="0" borderId="13" xfId="0" applyFont="1" applyBorder="1" applyAlignment="1" applyProtection="1">
      <alignment horizontal="left" vertical="center" wrapText="1"/>
    </xf>
    <xf numFmtId="0" fontId="12" fillId="0" borderId="14" xfId="0" applyFont="1" applyBorder="1" applyAlignment="1" applyProtection="1">
      <alignment horizontal="left" vertical="center" wrapText="1"/>
    </xf>
    <xf numFmtId="3" fontId="16" fillId="0" borderId="4" xfId="0" applyNumberFormat="1" applyFont="1" applyBorder="1" applyAlignment="1" applyProtection="1">
      <alignment horizontal="right" vertical="center" wrapText="1"/>
    </xf>
    <xf numFmtId="178" fontId="43" fillId="0" borderId="3" xfId="1" applyNumberFormat="1" applyFont="1" applyBorder="1" applyAlignment="1" applyProtection="1">
      <alignment horizontal="right" vertical="center"/>
    </xf>
    <xf numFmtId="178" fontId="43" fillId="0" borderId="4" xfId="1" applyNumberFormat="1" applyFont="1" applyBorder="1" applyAlignment="1" applyProtection="1">
      <alignment horizontal="right" vertical="center"/>
    </xf>
    <xf numFmtId="38" fontId="43" fillId="12" borderId="3" xfId="1" applyFont="1" applyFill="1" applyBorder="1" applyAlignment="1" applyProtection="1">
      <alignment horizontal="right" vertical="center"/>
    </xf>
    <xf numFmtId="38" fontId="43" fillId="12" borderId="4" xfId="1" applyFont="1" applyFill="1" applyBorder="1" applyAlignment="1" applyProtection="1">
      <alignment horizontal="right" vertical="center"/>
    </xf>
    <xf numFmtId="0" fontId="12" fillId="0" borderId="31" xfId="0" applyFont="1" applyBorder="1" applyAlignment="1" applyProtection="1">
      <alignment horizontal="left" vertical="center" wrapText="1"/>
    </xf>
    <xf numFmtId="0" fontId="12" fillId="0" borderId="32" xfId="0" applyFont="1" applyBorder="1" applyAlignment="1" applyProtection="1">
      <alignment horizontal="left" vertical="center" wrapText="1"/>
    </xf>
    <xf numFmtId="3" fontId="16" fillId="0" borderId="18" xfId="0" applyNumberFormat="1" applyFont="1" applyBorder="1" applyAlignment="1" applyProtection="1">
      <alignment horizontal="right" vertical="center" wrapText="1"/>
    </xf>
    <xf numFmtId="178" fontId="43" fillId="0" borderId="13" xfId="1" applyNumberFormat="1" applyFont="1" applyBorder="1" applyAlignment="1" applyProtection="1">
      <alignment horizontal="right" vertical="center"/>
    </xf>
    <xf numFmtId="178" fontId="43" fillId="0" borderId="14" xfId="1" applyNumberFormat="1" applyFont="1" applyBorder="1" applyAlignment="1" applyProtection="1">
      <alignment horizontal="right" vertical="center"/>
    </xf>
    <xf numFmtId="0" fontId="12" fillId="0" borderId="19" xfId="0" applyFont="1" applyBorder="1" applyAlignment="1" applyProtection="1">
      <alignment horizontal="left" vertical="center" wrapText="1"/>
    </xf>
    <xf numFmtId="0" fontId="12" fillId="0" borderId="17" xfId="0" applyFont="1" applyBorder="1" applyAlignment="1" applyProtection="1">
      <alignment horizontal="left" vertical="center" wrapText="1"/>
    </xf>
    <xf numFmtId="178" fontId="43" fillId="0" borderId="19" xfId="1" applyNumberFormat="1" applyFont="1" applyBorder="1" applyAlignment="1" applyProtection="1">
      <alignment horizontal="right" vertical="center"/>
    </xf>
    <xf numFmtId="178" fontId="43" fillId="0" borderId="17" xfId="1" applyNumberFormat="1" applyFont="1" applyBorder="1" applyAlignment="1" applyProtection="1">
      <alignment horizontal="right" vertical="center"/>
    </xf>
    <xf numFmtId="38" fontId="43" fillId="12" borderId="19" xfId="1" applyFont="1" applyFill="1" applyBorder="1" applyAlignment="1" applyProtection="1">
      <alignment horizontal="right" vertical="center"/>
    </xf>
    <xf numFmtId="38" fontId="43" fillId="12" borderId="17" xfId="1" applyFont="1" applyFill="1" applyBorder="1" applyAlignment="1" applyProtection="1">
      <alignment horizontal="right" vertical="center"/>
    </xf>
    <xf numFmtId="0" fontId="42" fillId="6" borderId="25" xfId="0" applyFont="1" applyFill="1" applyBorder="1" applyAlignment="1" applyProtection="1">
      <alignment horizontal="left" vertical="center" wrapText="1"/>
    </xf>
    <xf numFmtId="0" fontId="42" fillId="6" borderId="15" xfId="0" applyFont="1" applyFill="1" applyBorder="1" applyAlignment="1" applyProtection="1">
      <alignment horizontal="left" vertical="center" wrapText="1"/>
    </xf>
    <xf numFmtId="0" fontId="42" fillId="6" borderId="26" xfId="0" applyFont="1" applyFill="1" applyBorder="1" applyAlignment="1" applyProtection="1">
      <alignment horizontal="left" vertical="center" wrapText="1"/>
    </xf>
    <xf numFmtId="0" fontId="12" fillId="0" borderId="11" xfId="0" applyFont="1" applyBorder="1" applyAlignment="1" applyProtection="1">
      <alignment horizontal="left" vertical="center" wrapText="1"/>
    </xf>
    <xf numFmtId="0" fontId="12" fillId="0" borderId="12" xfId="0" applyFont="1" applyBorder="1" applyAlignment="1" applyProtection="1">
      <alignment horizontal="left" vertical="center" wrapText="1"/>
    </xf>
    <xf numFmtId="3" fontId="16" fillId="0" borderId="12" xfId="0" applyNumberFormat="1" applyFont="1" applyBorder="1" applyAlignment="1" applyProtection="1">
      <alignment horizontal="right" vertical="center" wrapText="1"/>
    </xf>
    <xf numFmtId="178" fontId="43" fillId="0" borderId="11" xfId="1" applyNumberFormat="1" applyFont="1" applyBorder="1" applyAlignment="1" applyProtection="1">
      <alignment horizontal="right" vertical="center"/>
    </xf>
    <xf numFmtId="178" fontId="43" fillId="0" borderId="12" xfId="1" applyNumberFormat="1" applyFont="1" applyBorder="1" applyAlignment="1" applyProtection="1">
      <alignment horizontal="right" vertical="center"/>
    </xf>
    <xf numFmtId="38" fontId="43" fillId="12" borderId="11" xfId="1" applyFont="1" applyFill="1" applyBorder="1" applyAlignment="1" applyProtection="1">
      <alignment horizontal="right" vertical="center"/>
    </xf>
    <xf numFmtId="38" fontId="43" fillId="12" borderId="12" xfId="1" applyFont="1" applyFill="1" applyBorder="1" applyAlignment="1" applyProtection="1">
      <alignment horizontal="right" vertical="center"/>
    </xf>
    <xf numFmtId="178" fontId="43" fillId="0" borderId="20" xfId="1" applyNumberFormat="1" applyFont="1" applyBorder="1" applyAlignment="1" applyProtection="1">
      <alignment horizontal="right" vertical="center"/>
    </xf>
    <xf numFmtId="178" fontId="43" fillId="0" borderId="18" xfId="1" applyNumberFormat="1" applyFont="1" applyBorder="1" applyAlignment="1" applyProtection="1">
      <alignment horizontal="right" vertical="center"/>
    </xf>
    <xf numFmtId="38" fontId="43" fillId="12" borderId="20" xfId="1" applyFont="1" applyFill="1" applyBorder="1" applyAlignment="1" applyProtection="1">
      <alignment horizontal="right" vertical="center"/>
    </xf>
    <xf numFmtId="38" fontId="43" fillId="12" borderId="18" xfId="1" applyFont="1" applyFill="1" applyBorder="1" applyAlignment="1" applyProtection="1">
      <alignment horizontal="right" vertical="center"/>
    </xf>
    <xf numFmtId="0" fontId="12" fillId="0" borderId="3" xfId="0" applyFont="1" applyBorder="1" applyAlignment="1" applyProtection="1">
      <alignment horizontal="left" vertical="center" wrapText="1"/>
    </xf>
    <xf numFmtId="0" fontId="12" fillId="0" borderId="4" xfId="0" applyFont="1" applyBorder="1" applyAlignment="1" applyProtection="1">
      <alignment horizontal="left" vertical="center" wrapText="1"/>
    </xf>
    <xf numFmtId="0" fontId="42" fillId="6" borderId="16" xfId="0" applyFont="1" applyFill="1" applyBorder="1" applyAlignment="1" applyProtection="1">
      <alignment horizontal="left" vertical="center" wrapText="1"/>
    </xf>
    <xf numFmtId="0" fontId="42" fillId="6" borderId="2" xfId="0" applyFont="1" applyFill="1" applyBorder="1" applyAlignment="1" applyProtection="1">
      <alignment horizontal="left" vertical="center" wrapText="1"/>
    </xf>
    <xf numFmtId="0" fontId="12" fillId="0" borderId="20" xfId="0" applyFont="1" applyBorder="1" applyAlignment="1" applyProtection="1">
      <alignment horizontal="left" vertical="center" wrapText="1"/>
    </xf>
    <xf numFmtId="0" fontId="12" fillId="0" borderId="18" xfId="0" applyFont="1" applyBorder="1" applyAlignment="1" applyProtection="1">
      <alignment horizontal="left" vertical="center" wrapText="1"/>
    </xf>
    <xf numFmtId="0" fontId="42" fillId="6" borderId="24" xfId="0" applyFont="1" applyFill="1" applyBorder="1" applyAlignment="1" applyProtection="1">
      <alignment horizontal="left" vertical="center"/>
    </xf>
    <xf numFmtId="0" fontId="42" fillId="6" borderId="23" xfId="0" applyFont="1" applyFill="1" applyBorder="1" applyAlignment="1" applyProtection="1">
      <alignment horizontal="left" vertical="center"/>
    </xf>
    <xf numFmtId="3" fontId="16" fillId="0" borderId="23" xfId="0" applyNumberFormat="1" applyFont="1" applyBorder="1" applyAlignment="1" applyProtection="1">
      <alignment horizontal="right" vertical="center" wrapText="1"/>
    </xf>
    <xf numFmtId="0" fontId="42" fillId="6" borderId="25" xfId="0" applyFont="1" applyFill="1" applyBorder="1" applyAlignment="1" applyProtection="1">
      <alignment horizontal="left" vertical="center"/>
    </xf>
    <xf numFmtId="0" fontId="42" fillId="6" borderId="15" xfId="0" applyFont="1" applyFill="1" applyBorder="1" applyAlignment="1" applyProtection="1">
      <alignment horizontal="left" vertical="center"/>
    </xf>
    <xf numFmtId="0" fontId="42" fillId="6" borderId="26" xfId="0" applyFont="1" applyFill="1" applyBorder="1" applyAlignment="1" applyProtection="1">
      <alignment horizontal="left" vertical="center"/>
    </xf>
    <xf numFmtId="0" fontId="47" fillId="4" borderId="9" xfId="0" applyFont="1" applyFill="1" applyBorder="1" applyAlignment="1" applyProtection="1">
      <alignment horizontal="center" vertical="center" textRotation="255" wrapText="1"/>
    </xf>
    <xf numFmtId="0" fontId="37" fillId="4" borderId="9" xfId="0" applyFont="1" applyFill="1" applyBorder="1" applyAlignment="1">
      <alignment horizontal="center" vertical="center" textRotation="255" wrapText="1"/>
    </xf>
    <xf numFmtId="0" fontId="37" fillId="4" borderId="15" xfId="0" applyFont="1" applyFill="1" applyBorder="1" applyAlignment="1">
      <alignment horizontal="center" vertical="center" textRotation="255" wrapText="1"/>
    </xf>
    <xf numFmtId="0" fontId="37" fillId="4" borderId="16" xfId="0" applyFont="1" applyFill="1" applyBorder="1" applyAlignment="1">
      <alignment horizontal="center" vertical="center" textRotation="255" wrapText="1"/>
    </xf>
    <xf numFmtId="0" fontId="42" fillId="6" borderId="15" xfId="0" applyFont="1" applyFill="1" applyBorder="1" applyAlignment="1">
      <alignment horizontal="left" vertical="center" wrapText="1"/>
    </xf>
    <xf numFmtId="0" fontId="42" fillId="6" borderId="26" xfId="0" applyFont="1" applyFill="1" applyBorder="1" applyAlignment="1">
      <alignment horizontal="left" vertical="center" wrapText="1"/>
    </xf>
    <xf numFmtId="3" fontId="16" fillId="0" borderId="12" xfId="0" applyNumberFormat="1" applyFont="1" applyBorder="1" applyAlignment="1" applyProtection="1">
      <alignment horizontal="right" vertical="center" wrapText="1"/>
      <protection hidden="1"/>
    </xf>
    <xf numFmtId="3" fontId="16" fillId="0" borderId="14" xfId="0" applyNumberFormat="1" applyFont="1" applyBorder="1" applyAlignment="1" applyProtection="1">
      <alignment horizontal="right" vertical="center" wrapText="1"/>
    </xf>
    <xf numFmtId="0" fontId="42" fillId="10" borderId="20" xfId="0" applyFont="1" applyFill="1" applyBorder="1" applyAlignment="1" applyProtection="1">
      <alignment horizontal="left" vertical="center" wrapText="1"/>
    </xf>
    <xf numFmtId="0" fontId="42" fillId="10" borderId="18" xfId="0" applyFont="1" applyFill="1" applyBorder="1" applyAlignment="1" applyProtection="1">
      <alignment horizontal="left" vertical="center" wrapText="1"/>
    </xf>
    <xf numFmtId="0" fontId="11" fillId="9" borderId="0" xfId="0" applyFont="1" applyFill="1" applyBorder="1" applyAlignment="1" applyProtection="1">
      <alignment horizontal="center" vertical="center" wrapText="1"/>
    </xf>
    <xf numFmtId="0" fontId="11" fillId="9" borderId="1" xfId="0" applyFont="1" applyFill="1" applyBorder="1" applyAlignment="1" applyProtection="1">
      <alignment horizontal="center" vertical="center" wrapText="1"/>
    </xf>
    <xf numFmtId="3" fontId="15" fillId="9" borderId="0" xfId="0" applyNumberFormat="1" applyFont="1" applyFill="1" applyBorder="1" applyAlignment="1" applyProtection="1">
      <alignment horizontal="right" vertical="center"/>
    </xf>
    <xf numFmtId="3" fontId="15" fillId="9" borderId="1" xfId="0" applyNumberFormat="1" applyFont="1" applyFill="1" applyBorder="1" applyAlignment="1" applyProtection="1">
      <alignment horizontal="right" vertical="center"/>
    </xf>
    <xf numFmtId="0" fontId="17" fillId="9" borderId="0" xfId="0" applyFont="1" applyFill="1" applyBorder="1" applyAlignment="1" applyProtection="1">
      <alignment horizontal="left" vertical="center"/>
    </xf>
    <xf numFmtId="0" fontId="17" fillId="9" borderId="26" xfId="0" applyFont="1" applyFill="1" applyBorder="1" applyAlignment="1" applyProtection="1">
      <alignment horizontal="left" vertical="center"/>
    </xf>
    <xf numFmtId="0" fontId="17" fillId="9" borderId="1" xfId="0" applyFont="1" applyFill="1" applyBorder="1" applyAlignment="1" applyProtection="1">
      <alignment horizontal="left" vertical="center"/>
    </xf>
    <xf numFmtId="0" fontId="17" fillId="9" borderId="2" xfId="0" applyFont="1" applyFill="1" applyBorder="1" applyAlignment="1" applyProtection="1">
      <alignment horizontal="left" vertical="center"/>
    </xf>
    <xf numFmtId="38" fontId="43" fillId="12" borderId="20" xfId="1" applyFont="1" applyFill="1" applyBorder="1" applyAlignment="1" applyProtection="1">
      <alignment horizontal="center" vertical="center"/>
    </xf>
    <xf numFmtId="38" fontId="43" fillId="12" borderId="18" xfId="1" applyFont="1" applyFill="1" applyBorder="1" applyAlignment="1" applyProtection="1">
      <alignment horizontal="center" vertical="center"/>
    </xf>
    <xf numFmtId="0" fontId="42" fillId="10" borderId="19" xfId="0" applyFont="1" applyFill="1" applyBorder="1" applyAlignment="1" applyProtection="1">
      <alignment horizontal="left" vertical="center" wrapText="1"/>
    </xf>
    <xf numFmtId="0" fontId="42" fillId="10" borderId="17" xfId="0" applyFont="1" applyFill="1" applyBorder="1" applyAlignment="1" applyProtection="1">
      <alignment horizontal="left" vertical="center" wrapText="1"/>
    </xf>
    <xf numFmtId="0" fontId="42" fillId="10" borderId="3" xfId="0" applyFont="1" applyFill="1" applyBorder="1" applyAlignment="1">
      <alignment horizontal="left" vertical="center" wrapText="1"/>
    </xf>
    <xf numFmtId="0" fontId="42" fillId="10" borderId="4" xfId="0" applyFont="1" applyFill="1" applyBorder="1" applyAlignment="1">
      <alignment horizontal="left" vertical="center" wrapText="1"/>
    </xf>
    <xf numFmtId="178" fontId="43" fillId="0" borderId="20" xfId="1" applyNumberFormat="1" applyFont="1" applyBorder="1" applyAlignment="1" applyProtection="1">
      <alignment horizontal="center" vertical="center"/>
    </xf>
    <xf numFmtId="178" fontId="43" fillId="0" borderId="18" xfId="1" applyNumberFormat="1" applyFont="1" applyBorder="1" applyAlignment="1" applyProtection="1">
      <alignment horizontal="center" vertical="center"/>
    </xf>
    <xf numFmtId="0" fontId="42" fillId="10" borderId="27" xfId="0" applyFont="1" applyFill="1" applyBorder="1" applyAlignment="1" applyProtection="1">
      <alignment horizontal="left" vertical="center" wrapText="1"/>
    </xf>
    <xf numFmtId="178" fontId="43" fillId="0" borderId="11" xfId="1" applyNumberFormat="1" applyFont="1" applyBorder="1" applyAlignment="1" applyProtection="1">
      <alignment horizontal="center" vertical="center"/>
    </xf>
    <xf numFmtId="178" fontId="43" fillId="0" borderId="12" xfId="1" applyNumberFormat="1" applyFont="1" applyBorder="1" applyAlignment="1" applyProtection="1">
      <alignment horizontal="center" vertical="center"/>
    </xf>
    <xf numFmtId="38" fontId="43" fillId="12" borderId="11" xfId="1" applyFont="1" applyFill="1" applyBorder="1" applyAlignment="1" applyProtection="1">
      <alignment horizontal="center" vertical="center"/>
    </xf>
    <xf numFmtId="38" fontId="43" fillId="12" borderId="12" xfId="1" applyFont="1" applyFill="1" applyBorder="1" applyAlignment="1" applyProtection="1">
      <alignment horizontal="center" vertical="center"/>
    </xf>
    <xf numFmtId="3" fontId="16" fillId="0" borderId="18" xfId="0" applyNumberFormat="1" applyFont="1" applyBorder="1" applyAlignment="1" applyProtection="1">
      <alignment horizontal="right" vertical="center" wrapText="1"/>
      <protection hidden="1"/>
    </xf>
    <xf numFmtId="178" fontId="43" fillId="0" borderId="13" xfId="1" applyNumberFormat="1" applyFont="1" applyBorder="1" applyAlignment="1" applyProtection="1">
      <alignment horizontal="center" vertical="center"/>
    </xf>
    <xf numFmtId="178" fontId="43" fillId="0" borderId="14" xfId="1" applyNumberFormat="1" applyFont="1" applyBorder="1" applyAlignment="1" applyProtection="1">
      <alignment horizontal="center" vertical="center"/>
    </xf>
    <xf numFmtId="38" fontId="43" fillId="12" borderId="13" xfId="1" applyFont="1" applyFill="1" applyBorder="1" applyAlignment="1" applyProtection="1">
      <alignment horizontal="center" vertical="center"/>
    </xf>
    <xf numFmtId="38" fontId="43" fillId="12" borderId="14" xfId="1" applyFont="1" applyFill="1" applyBorder="1" applyAlignment="1" applyProtection="1">
      <alignment horizontal="center" vertical="center"/>
    </xf>
    <xf numFmtId="0" fontId="41" fillId="11" borderId="8" xfId="0" applyFont="1" applyFill="1" applyBorder="1" applyAlignment="1">
      <alignment horizontal="center" vertical="top" textRotation="255" wrapText="1"/>
    </xf>
    <xf numFmtId="0" fontId="41" fillId="11" borderId="9" xfId="0" applyFont="1" applyFill="1" applyBorder="1" applyAlignment="1">
      <alignment horizontal="center" vertical="top" textRotation="255" wrapText="1"/>
    </xf>
    <xf numFmtId="0" fontId="41" fillId="11" borderId="10" xfId="0" applyFont="1" applyFill="1" applyBorder="1" applyAlignment="1">
      <alignment horizontal="center" vertical="top" textRotation="255" wrapText="1"/>
    </xf>
    <xf numFmtId="0" fontId="41" fillId="10" borderId="10" xfId="0" applyFont="1" applyFill="1" applyBorder="1" applyAlignment="1" applyProtection="1">
      <alignment horizontal="left" vertical="center" wrapText="1"/>
    </xf>
    <xf numFmtId="0" fontId="41" fillId="10" borderId="27" xfId="0" applyFont="1" applyFill="1" applyBorder="1" applyAlignment="1" applyProtection="1">
      <alignment horizontal="left" vertical="center" wrapText="1"/>
    </xf>
    <xf numFmtId="0" fontId="41" fillId="10" borderId="8" xfId="0" applyFont="1" applyFill="1" applyBorder="1" applyAlignment="1" applyProtection="1">
      <alignment horizontal="left" vertical="center" wrapText="1"/>
    </xf>
    <xf numFmtId="178" fontId="43" fillId="0" borderId="19" xfId="1" applyNumberFormat="1" applyFont="1" applyBorder="1" applyAlignment="1" applyProtection="1">
      <alignment horizontal="center" vertical="center"/>
    </xf>
    <xf numFmtId="178" fontId="43" fillId="0" borderId="17" xfId="1" applyNumberFormat="1" applyFont="1" applyBorder="1" applyAlignment="1" applyProtection="1">
      <alignment horizontal="center" vertical="center"/>
    </xf>
    <xf numFmtId="38" fontId="43" fillId="12" borderId="19" xfId="1" applyFont="1" applyFill="1" applyBorder="1" applyAlignment="1" applyProtection="1">
      <alignment horizontal="center" vertical="center"/>
    </xf>
    <xf numFmtId="38" fontId="43" fillId="12" borderId="17" xfId="1" applyFont="1" applyFill="1" applyBorder="1" applyAlignment="1" applyProtection="1">
      <alignment horizontal="center" vertical="center"/>
    </xf>
    <xf numFmtId="3" fontId="16" fillId="0" borderId="4" xfId="0" applyNumberFormat="1" applyFont="1" applyBorder="1" applyAlignment="1" applyProtection="1">
      <alignment horizontal="right" vertical="center" wrapText="1"/>
      <protection hidden="1"/>
    </xf>
    <xf numFmtId="178" fontId="43" fillId="0" borderId="3" xfId="1" applyNumberFormat="1" applyFont="1" applyBorder="1" applyAlignment="1" applyProtection="1">
      <alignment horizontal="center" vertical="center"/>
    </xf>
    <xf numFmtId="178" fontId="43" fillId="0" borderId="4" xfId="1" applyNumberFormat="1" applyFont="1" applyBorder="1" applyAlignment="1" applyProtection="1">
      <alignment horizontal="center" vertical="center"/>
    </xf>
    <xf numFmtId="38" fontId="43" fillId="12" borderId="3" xfId="1" applyFont="1" applyFill="1" applyBorder="1" applyAlignment="1" applyProtection="1">
      <alignment horizontal="center" vertical="center"/>
    </xf>
    <xf numFmtId="38" fontId="43" fillId="12" borderId="4" xfId="1" applyFont="1" applyFill="1" applyBorder="1" applyAlignment="1" applyProtection="1">
      <alignment horizontal="center" vertical="center"/>
    </xf>
    <xf numFmtId="0" fontId="35" fillId="9" borderId="24" xfId="0" applyFont="1" applyFill="1" applyBorder="1" applyAlignment="1" applyProtection="1">
      <alignment horizontal="center" vertical="center" textRotation="255" wrapText="1"/>
    </xf>
    <xf numFmtId="0" fontId="35" fillId="9" borderId="15" xfId="0" applyFont="1" applyFill="1" applyBorder="1" applyAlignment="1" applyProtection="1">
      <alignment horizontal="center" vertical="center" textRotation="255" wrapText="1"/>
    </xf>
    <xf numFmtId="0" fontId="35" fillId="9" borderId="16" xfId="0" applyFont="1" applyFill="1" applyBorder="1" applyAlignment="1" applyProtection="1">
      <alignment horizontal="center" vertical="center" textRotation="255" wrapText="1"/>
    </xf>
    <xf numFmtId="0" fontId="41" fillId="13" borderId="8" xfId="0" applyFont="1" applyFill="1" applyBorder="1" applyAlignment="1">
      <alignment horizontal="center" vertical="top" textRotation="255" wrapText="1"/>
    </xf>
    <xf numFmtId="0" fontId="41" fillId="13" borderId="9" xfId="0" applyFont="1" applyFill="1" applyBorder="1" applyAlignment="1">
      <alignment horizontal="center" vertical="top" textRotation="255" wrapText="1"/>
    </xf>
    <xf numFmtId="0" fontId="21" fillId="0" borderId="0" xfId="0" applyFont="1" applyAlignment="1" applyProtection="1">
      <alignment horizontal="justify" vertical="top" wrapText="1"/>
    </xf>
    <xf numFmtId="0" fontId="36" fillId="0" borderId="0" xfId="0" applyFont="1" applyBorder="1" applyAlignment="1">
      <alignment horizontal="center" vertical="center" wrapText="1"/>
    </xf>
    <xf numFmtId="0" fontId="44" fillId="7" borderId="27" xfId="0" applyFont="1" applyFill="1" applyBorder="1" applyAlignment="1" applyProtection="1">
      <alignment horizontal="center" vertical="center" wrapText="1"/>
    </xf>
    <xf numFmtId="0" fontId="44" fillId="7" borderId="29" xfId="0" applyFont="1" applyFill="1" applyBorder="1" applyAlignment="1" applyProtection="1">
      <alignment horizontal="center" vertical="center" wrapText="1"/>
    </xf>
    <xf numFmtId="0" fontId="44" fillId="7" borderId="27" xfId="0" applyFont="1" applyFill="1" applyBorder="1" applyAlignment="1">
      <alignment horizontal="center" vertical="center" wrapText="1"/>
    </xf>
    <xf numFmtId="0" fontId="44" fillId="7" borderId="29" xfId="0" applyFont="1" applyFill="1" applyBorder="1" applyAlignment="1">
      <alignment horizontal="center" vertical="center" wrapText="1"/>
    </xf>
    <xf numFmtId="0" fontId="13" fillId="7" borderId="24" xfId="0" applyFont="1" applyFill="1" applyBorder="1" applyAlignment="1" applyProtection="1">
      <alignment horizontal="center" vertical="center" wrapText="1" justifyLastLine="1"/>
    </xf>
    <xf numFmtId="0" fontId="13" fillId="7" borderId="23" xfId="0" applyFont="1" applyFill="1" applyBorder="1" applyAlignment="1" applyProtection="1">
      <alignment horizontal="center" vertical="center" wrapText="1" justifyLastLine="1"/>
    </xf>
    <xf numFmtId="0" fontId="13" fillId="7" borderId="16" xfId="0" applyFont="1" applyFill="1" applyBorder="1" applyAlignment="1" applyProtection="1">
      <alignment horizontal="center" vertical="center" wrapText="1" justifyLastLine="1"/>
    </xf>
    <xf numFmtId="0" fontId="13" fillId="7" borderId="1" xfId="0" applyFont="1" applyFill="1" applyBorder="1" applyAlignment="1" applyProtection="1">
      <alignment horizontal="center" vertical="center" wrapText="1" justifyLastLine="1"/>
    </xf>
    <xf numFmtId="0" fontId="13" fillId="7" borderId="23" xfId="0" applyFont="1" applyFill="1" applyBorder="1" applyAlignment="1" applyProtection="1">
      <alignment horizontal="left" vertical="center" justifyLastLine="1"/>
    </xf>
    <xf numFmtId="0" fontId="13" fillId="7" borderId="25" xfId="0" applyFont="1" applyFill="1" applyBorder="1" applyAlignment="1" applyProtection="1">
      <alignment horizontal="left" vertical="center" justifyLastLine="1"/>
    </xf>
    <xf numFmtId="0" fontId="13" fillId="7" borderId="27" xfId="0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 applyProtection="1">
      <alignment horizontal="left" vertical="center" justifyLastLine="1"/>
    </xf>
    <xf numFmtId="0" fontId="13" fillId="7" borderId="2" xfId="0" applyFont="1" applyFill="1" applyBorder="1" applyAlignment="1" applyProtection="1">
      <alignment horizontal="left" vertical="center" justifyLastLine="1"/>
    </xf>
    <xf numFmtId="38" fontId="0" fillId="0" borderId="0" xfId="1" applyFont="1">
      <alignment vertical="center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34787</xdr:colOff>
      <xdr:row>49</xdr:row>
      <xdr:rowOff>41413</xdr:rowOff>
    </xdr:from>
    <xdr:to>
      <xdr:col>7</xdr:col>
      <xdr:colOff>326188</xdr:colOff>
      <xdr:row>50</xdr:row>
      <xdr:rowOff>209550</xdr:rowOff>
    </xdr:to>
    <xdr:sp macro="" textlink="">
      <xdr:nvSpPr>
        <xdr:cNvPr id="2" name="下矢印 1"/>
        <xdr:cNvSpPr/>
      </xdr:nvSpPr>
      <xdr:spPr>
        <a:xfrm>
          <a:off x="3120887" y="9634993"/>
          <a:ext cx="291401" cy="419597"/>
        </a:xfrm>
        <a:prstGeom prst="downArrow">
          <a:avLst>
            <a:gd name="adj1" fmla="val 34031"/>
            <a:gd name="adj2" fmla="val 70000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34787</xdr:colOff>
      <xdr:row>49</xdr:row>
      <xdr:rowOff>41413</xdr:rowOff>
    </xdr:from>
    <xdr:to>
      <xdr:col>7</xdr:col>
      <xdr:colOff>326188</xdr:colOff>
      <xdr:row>50</xdr:row>
      <xdr:rowOff>209550</xdr:rowOff>
    </xdr:to>
    <xdr:sp macro="" textlink="">
      <xdr:nvSpPr>
        <xdr:cNvPr id="2" name="下矢印 1"/>
        <xdr:cNvSpPr/>
      </xdr:nvSpPr>
      <xdr:spPr>
        <a:xfrm>
          <a:off x="3320912" y="10090288"/>
          <a:ext cx="291401" cy="415787"/>
        </a:xfrm>
        <a:prstGeom prst="downArrow">
          <a:avLst>
            <a:gd name="adj1" fmla="val 34031"/>
            <a:gd name="adj2" fmla="val 70000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7"/>
  <sheetViews>
    <sheetView showGridLines="0" showZeros="0" tabSelected="1" view="pageBreakPreview" zoomScaleNormal="100" zoomScaleSheetLayoutView="100" zoomScalePageLayoutView="70" workbookViewId="0">
      <selection activeCell="T6" sqref="T6"/>
    </sheetView>
  </sheetViews>
  <sheetFormatPr defaultColWidth="8.88671875" defaultRowHeight="11.4" customHeight="1" x14ac:dyDescent="0.2"/>
  <cols>
    <col min="1" max="1" width="4" style="1" customWidth="1"/>
    <col min="2" max="2" width="4.109375" style="1" customWidth="1"/>
    <col min="3" max="3" width="11.33203125" style="1" customWidth="1"/>
    <col min="4" max="4" width="11.6640625" style="1" customWidth="1"/>
    <col min="5" max="5" width="8.6640625" style="1" customWidth="1"/>
    <col min="6" max="6" width="3.77734375" style="1" customWidth="1"/>
    <col min="7" max="7" width="1.44140625" style="1" customWidth="1"/>
    <col min="8" max="8" width="6.21875" style="2" customWidth="1"/>
    <col min="9" max="9" width="6.109375" style="1" customWidth="1"/>
    <col min="10" max="10" width="3.109375" style="1" customWidth="1"/>
    <col min="11" max="11" width="6.44140625" style="3" customWidth="1"/>
    <col min="12" max="12" width="2.33203125" style="4" customWidth="1"/>
    <col min="13" max="13" width="3.109375" style="1" customWidth="1"/>
    <col min="14" max="14" width="6.44140625" style="1" customWidth="1"/>
    <col min="15" max="15" width="1.88671875" style="1" customWidth="1"/>
    <col min="16" max="16" width="3.109375" style="1" customWidth="1"/>
    <col min="17" max="17" width="6.44140625" style="1" customWidth="1"/>
    <col min="18" max="18" width="1.88671875" style="12" customWidth="1"/>
    <col min="19" max="19" width="2.21875" customWidth="1"/>
    <col min="20" max="20" width="12" customWidth="1"/>
    <col min="21" max="22" width="11" bestFit="1" customWidth="1"/>
    <col min="24" max="25" width="12.21875" customWidth="1"/>
  </cols>
  <sheetData>
    <row r="1" spans="1:25" ht="14.4" x14ac:dyDescent="0.2">
      <c r="A1" s="241" t="s">
        <v>26</v>
      </c>
      <c r="B1" s="241"/>
      <c r="C1" s="241"/>
      <c r="D1" s="241"/>
      <c r="E1" s="241"/>
      <c r="F1" s="6"/>
    </row>
    <row r="2" spans="1:25" ht="35.4" customHeight="1" x14ac:dyDescent="0.2">
      <c r="A2" s="242" t="s">
        <v>3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</row>
    <row r="3" spans="1:25" ht="6" customHeight="1" x14ac:dyDescent="0.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13"/>
    </row>
    <row r="4" spans="1:25" ht="20.399999999999999" customHeight="1" x14ac:dyDescent="0.2">
      <c r="A4" s="243" t="s">
        <v>2</v>
      </c>
      <c r="B4" s="243"/>
      <c r="C4" s="243"/>
      <c r="D4" s="243"/>
      <c r="E4" s="244"/>
      <c r="F4" s="247" t="s">
        <v>87</v>
      </c>
      <c r="G4" s="248"/>
      <c r="H4" s="248"/>
      <c r="I4" s="248"/>
      <c r="J4" s="248"/>
      <c r="K4" s="248"/>
      <c r="L4" s="248"/>
      <c r="M4" s="101" t="s">
        <v>4</v>
      </c>
      <c r="N4" s="251" t="s">
        <v>53</v>
      </c>
      <c r="O4" s="252"/>
      <c r="P4" s="253" t="s">
        <v>59</v>
      </c>
      <c r="Q4" s="253"/>
      <c r="R4" s="253"/>
    </row>
    <row r="5" spans="1:25" ht="21.75" customHeight="1" x14ac:dyDescent="0.2">
      <c r="A5" s="245"/>
      <c r="B5" s="245"/>
      <c r="C5" s="245"/>
      <c r="D5" s="245"/>
      <c r="E5" s="246"/>
      <c r="F5" s="249"/>
      <c r="G5" s="250"/>
      <c r="H5" s="250"/>
      <c r="I5" s="250"/>
      <c r="J5" s="250"/>
      <c r="K5" s="250"/>
      <c r="L5" s="250"/>
      <c r="M5" s="102" t="s">
        <v>4</v>
      </c>
      <c r="N5" s="254" t="s">
        <v>54</v>
      </c>
      <c r="O5" s="255"/>
      <c r="P5" s="253"/>
      <c r="Q5" s="253"/>
      <c r="R5" s="253"/>
      <c r="X5" s="44" t="s">
        <v>53</v>
      </c>
      <c r="Y5" s="44" t="s">
        <v>54</v>
      </c>
    </row>
    <row r="6" spans="1:25" ht="18" customHeight="1" x14ac:dyDescent="0.2">
      <c r="A6" s="236" t="s">
        <v>39</v>
      </c>
      <c r="B6" s="239" t="s">
        <v>82</v>
      </c>
      <c r="C6" s="225" t="s">
        <v>27</v>
      </c>
      <c r="D6" s="162" t="s">
        <v>40</v>
      </c>
      <c r="E6" s="163"/>
      <c r="F6" s="94" t="str">
        <f>IF(H6="","□","■")</f>
        <v>□</v>
      </c>
      <c r="G6" s="39" t="s">
        <v>0</v>
      </c>
      <c r="H6" s="80"/>
      <c r="I6" s="37" t="s">
        <v>25</v>
      </c>
      <c r="J6" s="191">
        <f>IF($M$4="■",X6,IF($M$5="■",Y6,))</f>
        <v>0</v>
      </c>
      <c r="K6" s="191"/>
      <c r="L6" s="45" t="s">
        <v>1</v>
      </c>
      <c r="M6" s="227">
        <f>H6*J6</f>
        <v>0</v>
      </c>
      <c r="N6" s="228"/>
      <c r="O6" s="23" t="s">
        <v>1</v>
      </c>
      <c r="P6" s="167"/>
      <c r="Q6" s="168"/>
      <c r="R6" s="23" t="s">
        <v>1</v>
      </c>
      <c r="S6" s="29"/>
      <c r="T6" s="25">
        <f>SMALL(M6:R6,1)</f>
        <v>0</v>
      </c>
      <c r="X6" s="43">
        <v>120000</v>
      </c>
      <c r="Y6" s="43">
        <v>160000</v>
      </c>
    </row>
    <row r="7" spans="1:25" ht="18" customHeight="1" x14ac:dyDescent="0.2">
      <c r="A7" s="237"/>
      <c r="B7" s="240"/>
      <c r="C7" s="225"/>
      <c r="D7" s="173" t="s">
        <v>41</v>
      </c>
      <c r="E7" s="174"/>
      <c r="F7" s="95" t="str">
        <f t="shared" ref="F7:F23" si="0">IF(H7="","□","■")</f>
        <v>□</v>
      </c>
      <c r="G7" s="57" t="s">
        <v>0</v>
      </c>
      <c r="H7" s="81"/>
      <c r="I7" s="35" t="s">
        <v>51</v>
      </c>
      <c r="J7" s="143">
        <f t="shared" ref="J7:J23" si="1">IF($M$4="■",X7,IF($M$5="■",Y7,))</f>
        <v>0</v>
      </c>
      <c r="K7" s="143"/>
      <c r="L7" s="47" t="s">
        <v>52</v>
      </c>
      <c r="M7" s="232">
        <f t="shared" ref="M6:M23" si="2">H7*J7</f>
        <v>0</v>
      </c>
      <c r="N7" s="233"/>
      <c r="O7" s="32" t="s">
        <v>1</v>
      </c>
      <c r="P7" s="234"/>
      <c r="Q7" s="235"/>
      <c r="R7" s="32" t="s">
        <v>1</v>
      </c>
      <c r="T7" s="25">
        <f t="shared" ref="T7:T23" si="3">SMALL(M7:R7,1)</f>
        <v>0</v>
      </c>
      <c r="X7" s="43">
        <v>144000</v>
      </c>
      <c r="Y7" s="43">
        <v>192000</v>
      </c>
    </row>
    <row r="8" spans="1:25" ht="13.8" customHeight="1" x14ac:dyDescent="0.2">
      <c r="A8" s="237"/>
      <c r="B8" s="240"/>
      <c r="C8" s="225"/>
      <c r="D8" s="177" t="s">
        <v>34</v>
      </c>
      <c r="E8" s="178"/>
      <c r="F8" s="96" t="str">
        <f t="shared" si="0"/>
        <v>□</v>
      </c>
      <c r="G8" s="58" t="s">
        <v>0</v>
      </c>
      <c r="H8" s="82"/>
      <c r="I8" s="36" t="s">
        <v>51</v>
      </c>
      <c r="J8" s="150">
        <f t="shared" si="1"/>
        <v>0</v>
      </c>
      <c r="K8" s="150"/>
      <c r="L8" s="54" t="s">
        <v>52</v>
      </c>
      <c r="M8" s="232">
        <f t="shared" si="2"/>
        <v>0</v>
      </c>
      <c r="N8" s="233"/>
      <c r="O8" s="33" t="s">
        <v>1</v>
      </c>
      <c r="P8" s="203"/>
      <c r="Q8" s="204"/>
      <c r="R8" s="33" t="s">
        <v>1</v>
      </c>
      <c r="T8" s="25">
        <f t="shared" si="3"/>
        <v>0</v>
      </c>
      <c r="X8" s="43">
        <v>184000</v>
      </c>
      <c r="Y8" s="43">
        <v>248000</v>
      </c>
    </row>
    <row r="9" spans="1:25" ht="18" customHeight="1" x14ac:dyDescent="0.2">
      <c r="A9" s="237"/>
      <c r="B9" s="240"/>
      <c r="C9" s="225" t="s">
        <v>28</v>
      </c>
      <c r="D9" s="162" t="s">
        <v>42</v>
      </c>
      <c r="E9" s="163"/>
      <c r="F9" s="94" t="str">
        <f t="shared" si="0"/>
        <v>□</v>
      </c>
      <c r="G9" s="59" t="s">
        <v>0</v>
      </c>
      <c r="H9" s="83"/>
      <c r="I9" s="34" t="s">
        <v>57</v>
      </c>
      <c r="J9" s="191">
        <f t="shared" si="1"/>
        <v>0</v>
      </c>
      <c r="K9" s="191"/>
      <c r="L9" s="52" t="s">
        <v>52</v>
      </c>
      <c r="M9" s="212">
        <f t="shared" si="2"/>
        <v>0</v>
      </c>
      <c r="N9" s="213"/>
      <c r="O9" s="31" t="s">
        <v>1</v>
      </c>
      <c r="P9" s="214"/>
      <c r="Q9" s="215"/>
      <c r="R9" s="31" t="s">
        <v>1</v>
      </c>
      <c r="T9" s="25">
        <f t="shared" si="3"/>
        <v>0</v>
      </c>
      <c r="X9" s="43">
        <v>24000</v>
      </c>
      <c r="Y9" s="43">
        <v>24000</v>
      </c>
    </row>
    <row r="10" spans="1:25" ht="18" customHeight="1" x14ac:dyDescent="0.2">
      <c r="A10" s="237"/>
      <c r="B10" s="240"/>
      <c r="C10" s="225"/>
      <c r="D10" s="173" t="s">
        <v>43</v>
      </c>
      <c r="E10" s="174"/>
      <c r="F10" s="95" t="str">
        <f t="shared" si="0"/>
        <v>□</v>
      </c>
      <c r="G10" s="57" t="s">
        <v>0</v>
      </c>
      <c r="H10" s="81"/>
      <c r="I10" s="35" t="s">
        <v>56</v>
      </c>
      <c r="J10" s="231">
        <f t="shared" si="1"/>
        <v>0</v>
      </c>
      <c r="K10" s="231"/>
      <c r="L10" s="47" t="s">
        <v>52</v>
      </c>
      <c r="M10" s="232">
        <f t="shared" si="2"/>
        <v>0</v>
      </c>
      <c r="N10" s="233"/>
      <c r="O10" s="32" t="s">
        <v>1</v>
      </c>
      <c r="P10" s="234"/>
      <c r="Q10" s="235"/>
      <c r="R10" s="32" t="s">
        <v>1</v>
      </c>
      <c r="T10" s="25">
        <f t="shared" si="3"/>
        <v>0</v>
      </c>
      <c r="X10" s="43">
        <v>48000</v>
      </c>
      <c r="Y10" s="43">
        <v>72000</v>
      </c>
    </row>
    <row r="11" spans="1:25" ht="13.8" customHeight="1" x14ac:dyDescent="0.2">
      <c r="A11" s="237"/>
      <c r="B11" s="240"/>
      <c r="C11" s="225"/>
      <c r="D11" s="177" t="s">
        <v>35</v>
      </c>
      <c r="E11" s="178"/>
      <c r="F11" s="96" t="str">
        <f t="shared" si="0"/>
        <v>□</v>
      </c>
      <c r="G11" s="58" t="s">
        <v>0</v>
      </c>
      <c r="H11" s="84"/>
      <c r="I11" s="36" t="s">
        <v>56</v>
      </c>
      <c r="J11" s="216">
        <f t="shared" si="1"/>
        <v>0</v>
      </c>
      <c r="K11" s="216"/>
      <c r="L11" s="54" t="s">
        <v>52</v>
      </c>
      <c r="M11" s="209">
        <f t="shared" si="2"/>
        <v>0</v>
      </c>
      <c r="N11" s="210"/>
      <c r="O11" s="33" t="s">
        <v>1</v>
      </c>
      <c r="P11" s="203"/>
      <c r="Q11" s="204"/>
      <c r="R11" s="33" t="s">
        <v>1</v>
      </c>
      <c r="T11" s="25">
        <f t="shared" si="3"/>
        <v>0</v>
      </c>
      <c r="X11" s="43">
        <v>72000</v>
      </c>
      <c r="Y11" s="43">
        <v>96000</v>
      </c>
    </row>
    <row r="12" spans="1:25" ht="18" customHeight="1" x14ac:dyDescent="0.2">
      <c r="A12" s="237"/>
      <c r="B12" s="240"/>
      <c r="C12" s="224" t="s">
        <v>29</v>
      </c>
      <c r="D12" s="153" t="s">
        <v>44</v>
      </c>
      <c r="E12" s="154"/>
      <c r="F12" s="97" t="str">
        <f t="shared" si="0"/>
        <v>□</v>
      </c>
      <c r="G12" s="39" t="s">
        <v>0</v>
      </c>
      <c r="H12" s="80"/>
      <c r="I12" s="37" t="s">
        <v>51</v>
      </c>
      <c r="J12" s="191">
        <f t="shared" si="1"/>
        <v>0</v>
      </c>
      <c r="K12" s="191"/>
      <c r="L12" s="45" t="s">
        <v>52</v>
      </c>
      <c r="M12" s="227">
        <f t="shared" si="2"/>
        <v>0</v>
      </c>
      <c r="N12" s="228"/>
      <c r="O12" s="23" t="s">
        <v>1</v>
      </c>
      <c r="P12" s="229"/>
      <c r="Q12" s="230"/>
      <c r="R12" s="23" t="s">
        <v>1</v>
      </c>
      <c r="T12" s="25">
        <f t="shared" si="3"/>
        <v>0</v>
      </c>
      <c r="X12" s="43">
        <v>240000</v>
      </c>
      <c r="Y12" s="43">
        <v>320000</v>
      </c>
    </row>
    <row r="13" spans="1:25" ht="18" customHeight="1" x14ac:dyDescent="0.2">
      <c r="A13" s="237"/>
      <c r="B13" s="240"/>
      <c r="C13" s="225"/>
      <c r="D13" s="173" t="s">
        <v>45</v>
      </c>
      <c r="E13" s="174"/>
      <c r="F13" s="95" t="str">
        <f t="shared" si="0"/>
        <v>□</v>
      </c>
      <c r="G13" s="57" t="s">
        <v>0</v>
      </c>
      <c r="H13" s="81"/>
      <c r="I13" s="35" t="s">
        <v>51</v>
      </c>
      <c r="J13" s="231">
        <f t="shared" si="1"/>
        <v>0</v>
      </c>
      <c r="K13" s="231"/>
      <c r="L13" s="47" t="s">
        <v>52</v>
      </c>
      <c r="M13" s="232">
        <f t="shared" si="2"/>
        <v>0</v>
      </c>
      <c r="N13" s="233"/>
      <c r="O13" s="32" t="s">
        <v>1</v>
      </c>
      <c r="P13" s="234"/>
      <c r="Q13" s="235"/>
      <c r="R13" s="32" t="s">
        <v>1</v>
      </c>
      <c r="T13" s="25">
        <f t="shared" si="3"/>
        <v>0</v>
      </c>
      <c r="X13" s="43">
        <v>240000</v>
      </c>
      <c r="Y13" s="56">
        <v>320000</v>
      </c>
    </row>
    <row r="14" spans="1:25" ht="18" customHeight="1" x14ac:dyDescent="0.2">
      <c r="A14" s="237"/>
      <c r="B14" s="240"/>
      <c r="C14" s="226"/>
      <c r="D14" s="141" t="s">
        <v>46</v>
      </c>
      <c r="E14" s="142"/>
      <c r="F14" s="98" t="str">
        <f t="shared" si="0"/>
        <v>□</v>
      </c>
      <c r="G14" s="60" t="s">
        <v>0</v>
      </c>
      <c r="H14" s="85"/>
      <c r="I14" s="38" t="s">
        <v>51</v>
      </c>
      <c r="J14" s="216">
        <f t="shared" si="1"/>
        <v>0</v>
      </c>
      <c r="K14" s="216"/>
      <c r="L14" s="55" t="s">
        <v>52</v>
      </c>
      <c r="M14" s="217">
        <f t="shared" si="2"/>
        <v>0</v>
      </c>
      <c r="N14" s="218"/>
      <c r="O14" s="22" t="s">
        <v>1</v>
      </c>
      <c r="P14" s="219"/>
      <c r="Q14" s="220"/>
      <c r="R14" s="22" t="s">
        <v>1</v>
      </c>
      <c r="T14" s="25">
        <f t="shared" si="3"/>
        <v>0</v>
      </c>
      <c r="X14" s="43">
        <v>272000</v>
      </c>
      <c r="Y14" s="43">
        <v>360000</v>
      </c>
    </row>
    <row r="15" spans="1:25" ht="13.8" customHeight="1" x14ac:dyDescent="0.2">
      <c r="A15" s="237"/>
      <c r="B15" s="221" t="s">
        <v>58</v>
      </c>
      <c r="C15" s="211" t="s">
        <v>47</v>
      </c>
      <c r="D15" s="162" t="s">
        <v>36</v>
      </c>
      <c r="E15" s="163"/>
      <c r="F15" s="94" t="str">
        <f t="shared" si="0"/>
        <v>□</v>
      </c>
      <c r="G15" s="59" t="s">
        <v>0</v>
      </c>
      <c r="H15" s="83"/>
      <c r="I15" s="34" t="s">
        <v>75</v>
      </c>
      <c r="J15" s="191">
        <f t="shared" si="1"/>
        <v>0</v>
      </c>
      <c r="K15" s="191"/>
      <c r="L15" s="52" t="s">
        <v>52</v>
      </c>
      <c r="M15" s="212">
        <f t="shared" si="2"/>
        <v>0</v>
      </c>
      <c r="N15" s="213"/>
      <c r="O15" s="31" t="s">
        <v>1</v>
      </c>
      <c r="P15" s="214"/>
      <c r="Q15" s="215"/>
      <c r="R15" s="31" t="s">
        <v>1</v>
      </c>
      <c r="T15" s="25">
        <f t="shared" si="3"/>
        <v>0</v>
      </c>
      <c r="X15" s="43">
        <v>53000</v>
      </c>
      <c r="Y15" s="43">
        <v>72000</v>
      </c>
    </row>
    <row r="16" spans="1:25" ht="13.8" customHeight="1" x14ac:dyDescent="0.2">
      <c r="A16" s="237"/>
      <c r="B16" s="222"/>
      <c r="C16" s="211"/>
      <c r="D16" s="177" t="s">
        <v>37</v>
      </c>
      <c r="E16" s="178"/>
      <c r="F16" s="96" t="str">
        <f t="shared" si="0"/>
        <v>□</v>
      </c>
      <c r="G16" s="58" t="s">
        <v>0</v>
      </c>
      <c r="H16" s="84"/>
      <c r="I16" s="36" t="s">
        <v>76</v>
      </c>
      <c r="J16" s="216">
        <f t="shared" si="1"/>
        <v>0</v>
      </c>
      <c r="K16" s="216"/>
      <c r="L16" s="54" t="s">
        <v>52</v>
      </c>
      <c r="M16" s="209">
        <f t="shared" si="2"/>
        <v>0</v>
      </c>
      <c r="N16" s="210"/>
      <c r="O16" s="33" t="s">
        <v>1</v>
      </c>
      <c r="P16" s="203"/>
      <c r="Q16" s="204"/>
      <c r="R16" s="33" t="s">
        <v>1</v>
      </c>
      <c r="T16" s="25">
        <f t="shared" si="3"/>
        <v>0</v>
      </c>
      <c r="X16" s="43">
        <v>91000</v>
      </c>
      <c r="Y16" s="43">
        <v>123000</v>
      </c>
    </row>
    <row r="17" spans="1:25" ht="13.8" customHeight="1" x14ac:dyDescent="0.2">
      <c r="A17" s="237"/>
      <c r="B17" s="222"/>
      <c r="C17" s="211" t="s">
        <v>30</v>
      </c>
      <c r="D17" s="162" t="s">
        <v>32</v>
      </c>
      <c r="E17" s="163"/>
      <c r="F17" s="94" t="str">
        <f t="shared" si="0"/>
        <v>□</v>
      </c>
      <c r="G17" s="59" t="s">
        <v>0</v>
      </c>
      <c r="H17" s="83"/>
      <c r="I17" s="34" t="s">
        <v>77</v>
      </c>
      <c r="J17" s="191">
        <f t="shared" si="1"/>
        <v>0</v>
      </c>
      <c r="K17" s="191"/>
      <c r="L17" s="52" t="s">
        <v>52</v>
      </c>
      <c r="M17" s="212">
        <f t="shared" si="2"/>
        <v>0</v>
      </c>
      <c r="N17" s="213"/>
      <c r="O17" s="31" t="s">
        <v>1</v>
      </c>
      <c r="P17" s="214"/>
      <c r="Q17" s="215"/>
      <c r="R17" s="31" t="s">
        <v>1</v>
      </c>
      <c r="T17" s="25">
        <f t="shared" si="3"/>
        <v>0</v>
      </c>
      <c r="X17" s="43">
        <v>149000</v>
      </c>
      <c r="Y17" s="43">
        <v>201000</v>
      </c>
    </row>
    <row r="18" spans="1:25" ht="13.8" customHeight="1" x14ac:dyDescent="0.2">
      <c r="A18" s="237"/>
      <c r="B18" s="222"/>
      <c r="C18" s="211"/>
      <c r="D18" s="177" t="s">
        <v>33</v>
      </c>
      <c r="E18" s="178"/>
      <c r="F18" s="96" t="str">
        <f t="shared" si="0"/>
        <v>□</v>
      </c>
      <c r="G18" s="58" t="s">
        <v>0</v>
      </c>
      <c r="H18" s="84"/>
      <c r="I18" s="36" t="s">
        <v>78</v>
      </c>
      <c r="J18" s="216">
        <f t="shared" si="1"/>
        <v>0</v>
      </c>
      <c r="K18" s="216"/>
      <c r="L18" s="54" t="s">
        <v>52</v>
      </c>
      <c r="M18" s="209">
        <f t="shared" si="2"/>
        <v>0</v>
      </c>
      <c r="N18" s="210"/>
      <c r="O18" s="33" t="s">
        <v>1</v>
      </c>
      <c r="P18" s="203"/>
      <c r="Q18" s="204"/>
      <c r="R18" s="33" t="s">
        <v>1</v>
      </c>
      <c r="T18" s="25">
        <f t="shared" si="3"/>
        <v>0</v>
      </c>
      <c r="X18" s="43">
        <v>224000</v>
      </c>
      <c r="Y18" s="43">
        <v>302000</v>
      </c>
    </row>
    <row r="19" spans="1:25" ht="13.8" customHeight="1" x14ac:dyDescent="0.2">
      <c r="A19" s="237"/>
      <c r="B19" s="222"/>
      <c r="C19" s="211" t="s">
        <v>31</v>
      </c>
      <c r="D19" s="162" t="s">
        <v>32</v>
      </c>
      <c r="E19" s="163"/>
      <c r="F19" s="94" t="str">
        <f t="shared" si="0"/>
        <v>□</v>
      </c>
      <c r="G19" s="59" t="s">
        <v>0</v>
      </c>
      <c r="H19" s="83"/>
      <c r="I19" s="34" t="s">
        <v>78</v>
      </c>
      <c r="J19" s="191">
        <f t="shared" si="1"/>
        <v>0</v>
      </c>
      <c r="K19" s="191"/>
      <c r="L19" s="52" t="s">
        <v>52</v>
      </c>
      <c r="M19" s="212">
        <f t="shared" si="2"/>
        <v>0</v>
      </c>
      <c r="N19" s="213"/>
      <c r="O19" s="31" t="s">
        <v>1</v>
      </c>
      <c r="P19" s="214"/>
      <c r="Q19" s="215"/>
      <c r="R19" s="31" t="s">
        <v>1</v>
      </c>
      <c r="T19" s="25">
        <f t="shared" si="3"/>
        <v>0</v>
      </c>
      <c r="X19" s="43">
        <v>184000</v>
      </c>
      <c r="Y19" s="43">
        <v>245000</v>
      </c>
    </row>
    <row r="20" spans="1:25" ht="13.8" customHeight="1" x14ac:dyDescent="0.2">
      <c r="A20" s="237"/>
      <c r="B20" s="222"/>
      <c r="C20" s="211"/>
      <c r="D20" s="177" t="s">
        <v>33</v>
      </c>
      <c r="E20" s="178"/>
      <c r="F20" s="96" t="str">
        <f t="shared" si="0"/>
        <v>□</v>
      </c>
      <c r="G20" s="58" t="s">
        <v>0</v>
      </c>
      <c r="H20" s="84"/>
      <c r="I20" s="36" t="s">
        <v>78</v>
      </c>
      <c r="J20" s="216">
        <f t="shared" si="1"/>
        <v>0</v>
      </c>
      <c r="K20" s="216"/>
      <c r="L20" s="54" t="s">
        <v>52</v>
      </c>
      <c r="M20" s="209">
        <f t="shared" si="2"/>
        <v>0</v>
      </c>
      <c r="N20" s="210"/>
      <c r="O20" s="33" t="s">
        <v>1</v>
      </c>
      <c r="P20" s="203"/>
      <c r="Q20" s="204"/>
      <c r="R20" s="33" t="s">
        <v>1</v>
      </c>
      <c r="T20" s="25">
        <f t="shared" si="3"/>
        <v>0</v>
      </c>
      <c r="X20" s="43">
        <v>276000</v>
      </c>
      <c r="Y20" s="43">
        <v>368000</v>
      </c>
    </row>
    <row r="21" spans="1:25" ht="13.8" customHeight="1" x14ac:dyDescent="0.2">
      <c r="A21" s="237"/>
      <c r="B21" s="222"/>
      <c r="C21" s="205" t="s">
        <v>48</v>
      </c>
      <c r="D21" s="206"/>
      <c r="E21" s="206"/>
      <c r="F21" s="97" t="str">
        <f t="shared" si="0"/>
        <v>□</v>
      </c>
      <c r="G21" s="39" t="s">
        <v>0</v>
      </c>
      <c r="H21" s="86"/>
      <c r="I21" s="40" t="s">
        <v>51</v>
      </c>
      <c r="J21" s="191">
        <f t="shared" si="1"/>
        <v>0</v>
      </c>
      <c r="K21" s="191"/>
      <c r="L21" s="45" t="s">
        <v>52</v>
      </c>
      <c r="M21" s="155">
        <f t="shared" si="2"/>
        <v>0</v>
      </c>
      <c r="N21" s="156"/>
      <c r="O21" s="23" t="s">
        <v>52</v>
      </c>
      <c r="P21" s="157"/>
      <c r="Q21" s="158"/>
      <c r="R21" s="23" t="s">
        <v>1</v>
      </c>
      <c r="T21" s="25">
        <f t="shared" si="3"/>
        <v>0</v>
      </c>
      <c r="X21" s="256">
        <v>110000</v>
      </c>
      <c r="Y21" s="256">
        <v>110000</v>
      </c>
    </row>
    <row r="22" spans="1:25" ht="13.8" customHeight="1" x14ac:dyDescent="0.2">
      <c r="A22" s="237"/>
      <c r="B22" s="222"/>
      <c r="C22" s="207" t="s">
        <v>49</v>
      </c>
      <c r="D22" s="208"/>
      <c r="E22" s="208"/>
      <c r="F22" s="95" t="str">
        <f t="shared" si="0"/>
        <v>□</v>
      </c>
      <c r="G22" s="46" t="s">
        <v>0</v>
      </c>
      <c r="H22" s="87"/>
      <c r="I22" s="41" t="s">
        <v>51</v>
      </c>
      <c r="J22" s="143">
        <f t="shared" si="1"/>
        <v>0</v>
      </c>
      <c r="K22" s="143"/>
      <c r="L22" s="47" t="s">
        <v>52</v>
      </c>
      <c r="M22" s="144">
        <f t="shared" si="2"/>
        <v>0</v>
      </c>
      <c r="N22" s="145"/>
      <c r="O22" s="32" t="s">
        <v>52</v>
      </c>
      <c r="P22" s="146"/>
      <c r="Q22" s="147"/>
      <c r="R22" s="32" t="s">
        <v>1</v>
      </c>
      <c r="T22" s="25">
        <f t="shared" si="3"/>
        <v>0</v>
      </c>
      <c r="X22" s="256">
        <v>416000</v>
      </c>
      <c r="Y22" s="256">
        <v>416000</v>
      </c>
    </row>
    <row r="23" spans="1:25" ht="13.8" customHeight="1" x14ac:dyDescent="0.2">
      <c r="A23" s="237"/>
      <c r="B23" s="223"/>
      <c r="C23" s="193" t="s">
        <v>50</v>
      </c>
      <c r="D23" s="194"/>
      <c r="E23" s="194"/>
      <c r="F23" s="96" t="str">
        <f t="shared" si="0"/>
        <v>□</v>
      </c>
      <c r="G23" s="61" t="s">
        <v>0</v>
      </c>
      <c r="H23" s="88"/>
      <c r="I23" s="42" t="s">
        <v>51</v>
      </c>
      <c r="J23" s="150">
        <f t="shared" si="1"/>
        <v>0</v>
      </c>
      <c r="K23" s="150"/>
      <c r="L23" s="54" t="s">
        <v>52</v>
      </c>
      <c r="M23" s="169">
        <f t="shared" si="2"/>
        <v>0</v>
      </c>
      <c r="N23" s="170"/>
      <c r="O23" s="33" t="s">
        <v>52</v>
      </c>
      <c r="P23" s="171"/>
      <c r="Q23" s="172"/>
      <c r="R23" s="33" t="s">
        <v>1</v>
      </c>
      <c r="T23" s="25">
        <f t="shared" si="3"/>
        <v>0</v>
      </c>
      <c r="X23" s="256">
        <v>57000</v>
      </c>
      <c r="Y23" s="256">
        <v>57000</v>
      </c>
    </row>
    <row r="24" spans="1:25" ht="13.8" customHeight="1" x14ac:dyDescent="0.2">
      <c r="A24" s="237"/>
      <c r="B24" s="195" t="s">
        <v>5</v>
      </c>
      <c r="C24" s="195"/>
      <c r="D24" s="195"/>
      <c r="E24" s="195"/>
      <c r="F24" s="195"/>
      <c r="G24" s="197">
        <f>SUM(T6:T23)</f>
        <v>0</v>
      </c>
      <c r="H24" s="197"/>
      <c r="I24" s="197"/>
      <c r="J24" s="197"/>
      <c r="K24" s="197"/>
      <c r="L24" s="197"/>
      <c r="M24" s="197"/>
      <c r="N24" s="197"/>
      <c r="O24" s="197"/>
      <c r="P24" s="197"/>
      <c r="Q24" s="199" t="s">
        <v>9</v>
      </c>
      <c r="R24" s="200"/>
      <c r="X24" s="256"/>
      <c r="Y24" s="256"/>
    </row>
    <row r="25" spans="1:25" ht="13.8" customHeight="1" x14ac:dyDescent="0.2">
      <c r="A25" s="238"/>
      <c r="B25" s="196"/>
      <c r="C25" s="196"/>
      <c r="D25" s="196"/>
      <c r="E25" s="196"/>
      <c r="F25" s="195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201"/>
      <c r="R25" s="202"/>
      <c r="X25" s="256"/>
      <c r="Y25" s="256"/>
    </row>
    <row r="26" spans="1:25" ht="13.8" customHeight="1" x14ac:dyDescent="0.2">
      <c r="A26" s="185" t="s">
        <v>38</v>
      </c>
      <c r="B26" s="189" t="s">
        <v>64</v>
      </c>
      <c r="C26" s="190"/>
      <c r="D26" s="153" t="s">
        <v>7</v>
      </c>
      <c r="E26" s="154"/>
      <c r="F26" s="94" t="str">
        <f t="shared" ref="F26:F45" si="4">IF(H26="","□","■")</f>
        <v>□</v>
      </c>
      <c r="G26" s="39" t="s">
        <v>0</v>
      </c>
      <c r="H26" s="80"/>
      <c r="I26" s="40" t="s">
        <v>60</v>
      </c>
      <c r="J26" s="191">
        <f t="shared" ref="J26:J45" si="5">IF($M$4="■",X26,IF($M$5="■",Y26,))</f>
        <v>0</v>
      </c>
      <c r="K26" s="191"/>
      <c r="L26" s="45" t="s">
        <v>52</v>
      </c>
      <c r="M26" s="155">
        <f t="shared" ref="M26:M45" si="6">H26*J26</f>
        <v>0</v>
      </c>
      <c r="N26" s="156"/>
      <c r="O26" s="27" t="s">
        <v>1</v>
      </c>
      <c r="P26" s="157"/>
      <c r="Q26" s="158"/>
      <c r="R26" s="27" t="s">
        <v>1</v>
      </c>
      <c r="T26" s="25">
        <f>SMALL(M26:R26,1)</f>
        <v>0</v>
      </c>
      <c r="X26" s="256">
        <v>166100</v>
      </c>
      <c r="Y26" s="256">
        <v>166100</v>
      </c>
    </row>
    <row r="27" spans="1:25" ht="13.8" customHeight="1" x14ac:dyDescent="0.2">
      <c r="A27" s="186"/>
      <c r="B27" s="189"/>
      <c r="C27" s="190"/>
      <c r="D27" s="141" t="s">
        <v>8</v>
      </c>
      <c r="E27" s="142"/>
      <c r="F27" s="98" t="str">
        <f t="shared" si="4"/>
        <v>□</v>
      </c>
      <c r="G27" s="62" t="s">
        <v>0</v>
      </c>
      <c r="H27" s="89"/>
      <c r="I27" s="63" t="s">
        <v>51</v>
      </c>
      <c r="J27" s="192">
        <f t="shared" si="5"/>
        <v>0</v>
      </c>
      <c r="K27" s="192"/>
      <c r="L27" s="55" t="s">
        <v>52</v>
      </c>
      <c r="M27" s="151">
        <f t="shared" si="6"/>
        <v>0</v>
      </c>
      <c r="N27" s="152"/>
      <c r="O27" s="64" t="s">
        <v>1</v>
      </c>
      <c r="P27" s="126"/>
      <c r="Q27" s="127"/>
      <c r="R27" s="64" t="s">
        <v>1</v>
      </c>
      <c r="T27" s="25">
        <f>SMALL(M27:R27,1)</f>
        <v>0</v>
      </c>
      <c r="X27" s="256">
        <v>189200</v>
      </c>
      <c r="Y27" s="256">
        <v>189200</v>
      </c>
    </row>
    <row r="28" spans="1:25" ht="13.8" customHeight="1" x14ac:dyDescent="0.2">
      <c r="A28" s="186"/>
      <c r="B28" s="179" t="s">
        <v>65</v>
      </c>
      <c r="C28" s="180"/>
      <c r="D28" s="180"/>
      <c r="E28" s="180"/>
      <c r="F28" s="99" t="str">
        <f t="shared" si="4"/>
        <v>□</v>
      </c>
      <c r="G28" s="48" t="s">
        <v>0</v>
      </c>
      <c r="H28" s="90"/>
      <c r="I28" s="49" t="s">
        <v>51</v>
      </c>
      <c r="J28" s="181">
        <f t="shared" si="5"/>
        <v>0</v>
      </c>
      <c r="K28" s="181"/>
      <c r="L28" s="65" t="s">
        <v>52</v>
      </c>
      <c r="M28" s="131">
        <f t="shared" si="6"/>
        <v>0</v>
      </c>
      <c r="N28" s="132"/>
      <c r="O28" s="28" t="s">
        <v>1</v>
      </c>
      <c r="P28" s="133"/>
      <c r="Q28" s="134"/>
      <c r="R28" s="28" t="s">
        <v>1</v>
      </c>
      <c r="T28" s="25">
        <f>SMALL(M28:R28,1)</f>
        <v>0</v>
      </c>
      <c r="X28" s="256">
        <v>585000</v>
      </c>
      <c r="Y28" s="256">
        <v>585000</v>
      </c>
    </row>
    <row r="29" spans="1:25" ht="18" customHeight="1" x14ac:dyDescent="0.2">
      <c r="A29" s="186"/>
      <c r="B29" s="179" t="s">
        <v>66</v>
      </c>
      <c r="C29" s="182"/>
      <c r="D29" s="162" t="s">
        <v>62</v>
      </c>
      <c r="E29" s="163"/>
      <c r="F29" s="94" t="str">
        <f t="shared" si="4"/>
        <v>□</v>
      </c>
      <c r="G29" s="50" t="s">
        <v>0</v>
      </c>
      <c r="H29" s="91"/>
      <c r="I29" s="51" t="s">
        <v>51</v>
      </c>
      <c r="J29" s="164">
        <f t="shared" si="5"/>
        <v>0</v>
      </c>
      <c r="K29" s="164"/>
      <c r="L29" s="52" t="s">
        <v>52</v>
      </c>
      <c r="M29" s="165">
        <f t="shared" si="6"/>
        <v>0</v>
      </c>
      <c r="N29" s="166"/>
      <c r="O29" s="26" t="s">
        <v>1</v>
      </c>
      <c r="P29" s="167"/>
      <c r="Q29" s="168"/>
      <c r="R29" s="26" t="s">
        <v>1</v>
      </c>
      <c r="T29" s="25">
        <f>SMALL(M29:R29,1)</f>
        <v>0</v>
      </c>
      <c r="X29" s="256">
        <v>850000</v>
      </c>
      <c r="Y29" s="256">
        <v>850000</v>
      </c>
    </row>
    <row r="30" spans="1:25" ht="18" customHeight="1" x14ac:dyDescent="0.2">
      <c r="A30" s="186"/>
      <c r="B30" s="183"/>
      <c r="C30" s="184"/>
      <c r="D30" s="173" t="s">
        <v>61</v>
      </c>
      <c r="E30" s="174"/>
      <c r="F30" s="95" t="str">
        <f t="shared" si="4"/>
        <v>□</v>
      </c>
      <c r="G30" s="46" t="s">
        <v>0</v>
      </c>
      <c r="H30" s="87"/>
      <c r="I30" s="41" t="s">
        <v>51</v>
      </c>
      <c r="J30" s="143">
        <f t="shared" si="5"/>
        <v>0</v>
      </c>
      <c r="K30" s="143"/>
      <c r="L30" s="47" t="s">
        <v>52</v>
      </c>
      <c r="M30" s="144">
        <f t="shared" si="6"/>
        <v>0</v>
      </c>
      <c r="N30" s="145"/>
      <c r="O30" s="24" t="s">
        <v>1</v>
      </c>
      <c r="P30" s="146"/>
      <c r="Q30" s="147"/>
      <c r="R30" s="24" t="s">
        <v>1</v>
      </c>
      <c r="T30" s="25">
        <f>SMALL(M30:R30,1)</f>
        <v>0</v>
      </c>
      <c r="X30" s="256">
        <v>955000</v>
      </c>
      <c r="Y30" s="256">
        <v>955000</v>
      </c>
    </row>
    <row r="31" spans="1:25" ht="18" customHeight="1" x14ac:dyDescent="0.2">
      <c r="A31" s="186"/>
      <c r="B31" s="183"/>
      <c r="C31" s="184"/>
      <c r="D31" s="177" t="s">
        <v>63</v>
      </c>
      <c r="E31" s="178"/>
      <c r="F31" s="96" t="str">
        <f t="shared" si="4"/>
        <v>□</v>
      </c>
      <c r="G31" s="61" t="s">
        <v>0</v>
      </c>
      <c r="H31" s="88"/>
      <c r="I31" s="42" t="s">
        <v>51</v>
      </c>
      <c r="J31" s="150">
        <f t="shared" si="5"/>
        <v>0</v>
      </c>
      <c r="K31" s="150"/>
      <c r="L31" s="54" t="s">
        <v>52</v>
      </c>
      <c r="M31" s="169">
        <f t="shared" si="6"/>
        <v>0</v>
      </c>
      <c r="N31" s="170"/>
      <c r="O31" s="66" t="s">
        <v>1</v>
      </c>
      <c r="P31" s="171"/>
      <c r="Q31" s="172"/>
      <c r="R31" s="66" t="s">
        <v>1</v>
      </c>
      <c r="T31" s="25"/>
      <c r="X31" s="256">
        <v>1231000</v>
      </c>
      <c r="Y31" s="256">
        <v>1231000</v>
      </c>
    </row>
    <row r="32" spans="1:25" ht="13.8" customHeight="1" x14ac:dyDescent="0.2">
      <c r="A32" s="186"/>
      <c r="B32" s="128" t="s">
        <v>67</v>
      </c>
      <c r="C32" s="159"/>
      <c r="D32" s="162" t="s">
        <v>13</v>
      </c>
      <c r="E32" s="163"/>
      <c r="F32" s="94" t="str">
        <f t="shared" si="4"/>
        <v>□</v>
      </c>
      <c r="G32" s="50" t="s">
        <v>0</v>
      </c>
      <c r="H32" s="83"/>
      <c r="I32" s="51" t="s">
        <v>73</v>
      </c>
      <c r="J32" s="164">
        <f t="shared" si="5"/>
        <v>0</v>
      </c>
      <c r="K32" s="164"/>
      <c r="L32" s="52" t="s">
        <v>52</v>
      </c>
      <c r="M32" s="165">
        <f t="shared" si="6"/>
        <v>0</v>
      </c>
      <c r="N32" s="166"/>
      <c r="O32" s="26" t="s">
        <v>1</v>
      </c>
      <c r="P32" s="167"/>
      <c r="Q32" s="168"/>
      <c r="R32" s="26" t="s">
        <v>1</v>
      </c>
      <c r="T32" s="25">
        <f t="shared" ref="T32:T45" si="7">SMALL(M32:R32,1)</f>
        <v>0</v>
      </c>
      <c r="X32" s="256">
        <v>260600</v>
      </c>
      <c r="Y32" s="256">
        <v>260600</v>
      </c>
    </row>
    <row r="33" spans="1:25" ht="13.8" customHeight="1" x14ac:dyDescent="0.2">
      <c r="A33" s="186"/>
      <c r="B33" s="160"/>
      <c r="C33" s="161"/>
      <c r="D33" s="173" t="s">
        <v>14</v>
      </c>
      <c r="E33" s="174"/>
      <c r="F33" s="95" t="str">
        <f t="shared" si="4"/>
        <v>□</v>
      </c>
      <c r="G33" s="46" t="s">
        <v>0</v>
      </c>
      <c r="H33" s="87"/>
      <c r="I33" s="41" t="s">
        <v>51</v>
      </c>
      <c r="J33" s="143">
        <f t="shared" si="5"/>
        <v>0</v>
      </c>
      <c r="K33" s="143"/>
      <c r="L33" s="47" t="s">
        <v>52</v>
      </c>
      <c r="M33" s="144">
        <f t="shared" si="6"/>
        <v>0</v>
      </c>
      <c r="N33" s="145"/>
      <c r="O33" s="24" t="s">
        <v>1</v>
      </c>
      <c r="P33" s="146"/>
      <c r="Q33" s="147"/>
      <c r="R33" s="24" t="s">
        <v>1</v>
      </c>
      <c r="T33" s="25">
        <f t="shared" si="7"/>
        <v>0</v>
      </c>
      <c r="X33" s="256">
        <v>359700</v>
      </c>
      <c r="Y33" s="256">
        <v>359700</v>
      </c>
    </row>
    <row r="34" spans="1:25" ht="13.8" customHeight="1" x14ac:dyDescent="0.2">
      <c r="A34" s="186"/>
      <c r="B34" s="175"/>
      <c r="C34" s="176"/>
      <c r="D34" s="177" t="s">
        <v>15</v>
      </c>
      <c r="E34" s="178"/>
      <c r="F34" s="96" t="str">
        <f t="shared" si="4"/>
        <v>□</v>
      </c>
      <c r="G34" s="61" t="s">
        <v>0</v>
      </c>
      <c r="H34" s="88"/>
      <c r="I34" s="42" t="s">
        <v>51</v>
      </c>
      <c r="J34" s="150">
        <f t="shared" si="5"/>
        <v>0</v>
      </c>
      <c r="K34" s="150"/>
      <c r="L34" s="54" t="s">
        <v>52</v>
      </c>
      <c r="M34" s="169">
        <f t="shared" si="6"/>
        <v>0</v>
      </c>
      <c r="N34" s="170"/>
      <c r="O34" s="66" t="s">
        <v>1</v>
      </c>
      <c r="P34" s="171"/>
      <c r="Q34" s="172"/>
      <c r="R34" s="66" t="s">
        <v>1</v>
      </c>
      <c r="T34" s="25">
        <f t="shared" si="7"/>
        <v>0</v>
      </c>
      <c r="X34" s="256">
        <v>298900</v>
      </c>
      <c r="Y34" s="256">
        <v>298900</v>
      </c>
    </row>
    <row r="35" spans="1:25" ht="13.8" customHeight="1" x14ac:dyDescent="0.2">
      <c r="A35" s="186"/>
      <c r="B35" s="128" t="s">
        <v>68</v>
      </c>
      <c r="C35" s="159"/>
      <c r="D35" s="162" t="s">
        <v>16</v>
      </c>
      <c r="E35" s="163"/>
      <c r="F35" s="94" t="str">
        <f t="shared" si="4"/>
        <v>□</v>
      </c>
      <c r="G35" s="50" t="s">
        <v>0</v>
      </c>
      <c r="H35" s="83"/>
      <c r="I35" s="51" t="s">
        <v>74</v>
      </c>
      <c r="J35" s="164">
        <f t="shared" si="5"/>
        <v>0</v>
      </c>
      <c r="K35" s="164"/>
      <c r="L35" s="52" t="s">
        <v>52</v>
      </c>
      <c r="M35" s="165">
        <f t="shared" si="6"/>
        <v>0</v>
      </c>
      <c r="N35" s="166"/>
      <c r="O35" s="26" t="s">
        <v>1</v>
      </c>
      <c r="P35" s="167"/>
      <c r="Q35" s="168"/>
      <c r="R35" s="26" t="s">
        <v>1</v>
      </c>
      <c r="T35" s="25">
        <f t="shared" si="7"/>
        <v>0</v>
      </c>
      <c r="X35" s="256">
        <v>19600</v>
      </c>
      <c r="Y35" s="256">
        <v>19600</v>
      </c>
    </row>
    <row r="36" spans="1:25" ht="13.8" customHeight="1" x14ac:dyDescent="0.2">
      <c r="A36" s="186"/>
      <c r="B36" s="160"/>
      <c r="C36" s="161"/>
      <c r="D36" s="173" t="s">
        <v>17</v>
      </c>
      <c r="E36" s="174"/>
      <c r="F36" s="95" t="str">
        <f t="shared" si="4"/>
        <v>□</v>
      </c>
      <c r="G36" s="46" t="s">
        <v>0</v>
      </c>
      <c r="H36" s="87"/>
      <c r="I36" s="41" t="s">
        <v>51</v>
      </c>
      <c r="J36" s="150">
        <f t="shared" si="5"/>
        <v>0</v>
      </c>
      <c r="K36" s="150"/>
      <c r="L36" s="47" t="s">
        <v>52</v>
      </c>
      <c r="M36" s="144">
        <f t="shared" si="6"/>
        <v>0</v>
      </c>
      <c r="N36" s="145"/>
      <c r="O36" s="24" t="s">
        <v>1</v>
      </c>
      <c r="P36" s="146"/>
      <c r="Q36" s="147"/>
      <c r="R36" s="24" t="s">
        <v>1</v>
      </c>
      <c r="T36" s="25">
        <f t="shared" si="7"/>
        <v>0</v>
      </c>
      <c r="X36" s="256">
        <v>32800</v>
      </c>
      <c r="Y36" s="256">
        <v>32800</v>
      </c>
    </row>
    <row r="37" spans="1:25" ht="13.8" customHeight="1" x14ac:dyDescent="0.2">
      <c r="A37" s="186"/>
      <c r="B37" s="128" t="s">
        <v>69</v>
      </c>
      <c r="C37" s="159"/>
      <c r="D37" s="162" t="s">
        <v>18</v>
      </c>
      <c r="E37" s="163"/>
      <c r="F37" s="94" t="str">
        <f t="shared" si="4"/>
        <v>□</v>
      </c>
      <c r="G37" s="50" t="s">
        <v>0</v>
      </c>
      <c r="H37" s="91"/>
      <c r="I37" s="51" t="s">
        <v>51</v>
      </c>
      <c r="J37" s="164">
        <f t="shared" si="5"/>
        <v>0</v>
      </c>
      <c r="K37" s="164"/>
      <c r="L37" s="52" t="s">
        <v>52</v>
      </c>
      <c r="M37" s="165">
        <f t="shared" si="6"/>
        <v>0</v>
      </c>
      <c r="N37" s="166"/>
      <c r="O37" s="26" t="s">
        <v>1</v>
      </c>
      <c r="P37" s="167"/>
      <c r="Q37" s="168"/>
      <c r="R37" s="26" t="s">
        <v>1</v>
      </c>
      <c r="T37" s="25">
        <f t="shared" si="7"/>
        <v>0</v>
      </c>
      <c r="X37" s="256">
        <v>43900</v>
      </c>
      <c r="Y37" s="256">
        <v>43900</v>
      </c>
    </row>
    <row r="38" spans="1:25" ht="13.8" customHeight="1" x14ac:dyDescent="0.2">
      <c r="A38" s="186"/>
      <c r="B38" s="160"/>
      <c r="C38" s="161"/>
      <c r="D38" s="141" t="s">
        <v>19</v>
      </c>
      <c r="E38" s="142"/>
      <c r="F38" s="95" t="str">
        <f t="shared" si="4"/>
        <v>□</v>
      </c>
      <c r="G38" s="46" t="s">
        <v>0</v>
      </c>
      <c r="H38" s="81"/>
      <c r="I38" s="41" t="s">
        <v>51</v>
      </c>
      <c r="J38" s="143">
        <f t="shared" si="5"/>
        <v>0</v>
      </c>
      <c r="K38" s="143"/>
      <c r="L38" s="47" t="s">
        <v>52</v>
      </c>
      <c r="M38" s="144">
        <f t="shared" si="6"/>
        <v>0</v>
      </c>
      <c r="N38" s="145"/>
      <c r="O38" s="24" t="s">
        <v>1</v>
      </c>
      <c r="P38" s="146"/>
      <c r="Q38" s="147"/>
      <c r="R38" s="24" t="s">
        <v>1</v>
      </c>
      <c r="T38" s="25">
        <f t="shared" si="7"/>
        <v>0</v>
      </c>
      <c r="X38" s="256">
        <v>10000</v>
      </c>
      <c r="Y38" s="256">
        <v>10000</v>
      </c>
    </row>
    <row r="39" spans="1:25" ht="13.8" customHeight="1" x14ac:dyDescent="0.2">
      <c r="A39" s="186"/>
      <c r="B39" s="160"/>
      <c r="C39" s="161"/>
      <c r="D39" s="153" t="s">
        <v>20</v>
      </c>
      <c r="E39" s="154"/>
      <c r="F39" s="97" t="str">
        <f t="shared" si="4"/>
        <v>□</v>
      </c>
      <c r="G39" s="53" t="s">
        <v>0</v>
      </c>
      <c r="H39" s="80"/>
      <c r="I39" s="40" t="s">
        <v>73</v>
      </c>
      <c r="J39" s="150">
        <f t="shared" si="5"/>
        <v>0</v>
      </c>
      <c r="K39" s="150"/>
      <c r="L39" s="45" t="s">
        <v>52</v>
      </c>
      <c r="M39" s="155">
        <f t="shared" si="6"/>
        <v>0</v>
      </c>
      <c r="N39" s="156"/>
      <c r="O39" s="27" t="s">
        <v>1</v>
      </c>
      <c r="P39" s="157"/>
      <c r="Q39" s="158"/>
      <c r="R39" s="27" t="s">
        <v>1</v>
      </c>
      <c r="T39" s="25">
        <f t="shared" si="7"/>
        <v>0</v>
      </c>
      <c r="X39" s="256">
        <v>35100</v>
      </c>
      <c r="Y39" s="256">
        <v>35100</v>
      </c>
    </row>
    <row r="40" spans="1:25" ht="13.8" customHeight="1" x14ac:dyDescent="0.2">
      <c r="A40" s="186"/>
      <c r="B40" s="128" t="s">
        <v>70</v>
      </c>
      <c r="C40" s="159"/>
      <c r="D40" s="162" t="s">
        <v>21</v>
      </c>
      <c r="E40" s="163"/>
      <c r="F40" s="94" t="str">
        <f t="shared" si="4"/>
        <v>□</v>
      </c>
      <c r="G40" s="50" t="s">
        <v>0</v>
      </c>
      <c r="H40" s="91"/>
      <c r="I40" s="51" t="s">
        <v>51</v>
      </c>
      <c r="J40" s="164">
        <f t="shared" si="5"/>
        <v>0</v>
      </c>
      <c r="K40" s="164"/>
      <c r="L40" s="52" t="s">
        <v>52</v>
      </c>
      <c r="M40" s="165">
        <f t="shared" si="6"/>
        <v>0</v>
      </c>
      <c r="N40" s="166"/>
      <c r="O40" s="26" t="s">
        <v>1</v>
      </c>
      <c r="P40" s="167"/>
      <c r="Q40" s="168"/>
      <c r="R40" s="26" t="s">
        <v>1</v>
      </c>
      <c r="T40" s="25">
        <f t="shared" si="7"/>
        <v>0</v>
      </c>
      <c r="X40" s="256">
        <v>149700</v>
      </c>
      <c r="Y40" s="256">
        <v>149700</v>
      </c>
    </row>
    <row r="41" spans="1:25" ht="13.8" customHeight="1" x14ac:dyDescent="0.2">
      <c r="A41" s="186"/>
      <c r="B41" s="160"/>
      <c r="C41" s="161"/>
      <c r="D41" s="141" t="s">
        <v>22</v>
      </c>
      <c r="E41" s="142"/>
      <c r="F41" s="95" t="str">
        <f t="shared" si="4"/>
        <v>□</v>
      </c>
      <c r="G41" s="46" t="s">
        <v>0</v>
      </c>
      <c r="H41" s="87"/>
      <c r="I41" s="41" t="s">
        <v>51</v>
      </c>
      <c r="J41" s="143">
        <f t="shared" si="5"/>
        <v>0</v>
      </c>
      <c r="K41" s="143"/>
      <c r="L41" s="47" t="s">
        <v>52</v>
      </c>
      <c r="M41" s="144">
        <f t="shared" si="6"/>
        <v>0</v>
      </c>
      <c r="N41" s="145"/>
      <c r="O41" s="24" t="s">
        <v>1</v>
      </c>
      <c r="P41" s="146"/>
      <c r="Q41" s="147"/>
      <c r="R41" s="24" t="s">
        <v>1</v>
      </c>
      <c r="T41" s="25">
        <f t="shared" si="7"/>
        <v>0</v>
      </c>
      <c r="X41" s="256">
        <v>13800</v>
      </c>
      <c r="Y41" s="256">
        <v>13800</v>
      </c>
    </row>
    <row r="42" spans="1:25" ht="13.8" customHeight="1" x14ac:dyDescent="0.2">
      <c r="A42" s="186"/>
      <c r="B42" s="160"/>
      <c r="C42" s="161"/>
      <c r="D42" s="148" t="s">
        <v>79</v>
      </c>
      <c r="E42" s="30" t="s">
        <v>23</v>
      </c>
      <c r="F42" s="95" t="str">
        <f t="shared" si="4"/>
        <v>□</v>
      </c>
      <c r="G42" s="46" t="s">
        <v>0</v>
      </c>
      <c r="H42" s="87"/>
      <c r="I42" s="41" t="s">
        <v>51</v>
      </c>
      <c r="J42" s="143">
        <f t="shared" si="5"/>
        <v>0</v>
      </c>
      <c r="K42" s="143"/>
      <c r="L42" s="47" t="s">
        <v>52</v>
      </c>
      <c r="M42" s="144">
        <f t="shared" si="6"/>
        <v>0</v>
      </c>
      <c r="N42" s="145"/>
      <c r="O42" s="24" t="s">
        <v>1</v>
      </c>
      <c r="P42" s="146"/>
      <c r="Q42" s="147"/>
      <c r="R42" s="24" t="s">
        <v>1</v>
      </c>
      <c r="T42" s="25">
        <f t="shared" si="7"/>
        <v>0</v>
      </c>
      <c r="X42" s="256">
        <v>134600</v>
      </c>
      <c r="Y42" s="256">
        <v>134600</v>
      </c>
    </row>
    <row r="43" spans="1:25" ht="13.8" customHeight="1" x14ac:dyDescent="0.2">
      <c r="A43" s="186"/>
      <c r="B43" s="160"/>
      <c r="C43" s="161"/>
      <c r="D43" s="149"/>
      <c r="E43" s="74" t="s">
        <v>24</v>
      </c>
      <c r="F43" s="98" t="str">
        <f t="shared" si="4"/>
        <v>□</v>
      </c>
      <c r="G43" s="62" t="s">
        <v>0</v>
      </c>
      <c r="H43" s="89"/>
      <c r="I43" s="63" t="s">
        <v>51</v>
      </c>
      <c r="J43" s="150">
        <f t="shared" si="5"/>
        <v>0</v>
      </c>
      <c r="K43" s="150"/>
      <c r="L43" s="55" t="s">
        <v>52</v>
      </c>
      <c r="M43" s="151">
        <f t="shared" si="6"/>
        <v>0</v>
      </c>
      <c r="N43" s="152"/>
      <c r="O43" s="64" t="s">
        <v>1</v>
      </c>
      <c r="P43" s="126"/>
      <c r="Q43" s="127"/>
      <c r="R43" s="64" t="s">
        <v>1</v>
      </c>
      <c r="T43" s="25">
        <f t="shared" si="7"/>
        <v>0</v>
      </c>
      <c r="X43" s="256">
        <v>26400</v>
      </c>
      <c r="Y43" s="256">
        <v>26400</v>
      </c>
    </row>
    <row r="44" spans="1:25" ht="13.8" customHeight="1" x14ac:dyDescent="0.2">
      <c r="A44" s="186"/>
      <c r="B44" s="128" t="s">
        <v>71</v>
      </c>
      <c r="C44" s="129"/>
      <c r="D44" s="129"/>
      <c r="E44" s="129"/>
      <c r="F44" s="99" t="str">
        <f t="shared" si="4"/>
        <v>□</v>
      </c>
      <c r="G44" s="48" t="s">
        <v>0</v>
      </c>
      <c r="H44" s="92"/>
      <c r="I44" s="49" t="s">
        <v>73</v>
      </c>
      <c r="J44" s="130">
        <f t="shared" si="5"/>
        <v>0</v>
      </c>
      <c r="K44" s="130"/>
      <c r="L44" s="65" t="s">
        <v>52</v>
      </c>
      <c r="M44" s="131">
        <f t="shared" si="6"/>
        <v>0</v>
      </c>
      <c r="N44" s="132"/>
      <c r="O44" s="28" t="s">
        <v>1</v>
      </c>
      <c r="P44" s="133"/>
      <c r="Q44" s="134"/>
      <c r="R44" s="28" t="s">
        <v>1</v>
      </c>
      <c r="T44" s="25">
        <f t="shared" si="7"/>
        <v>0</v>
      </c>
      <c r="X44" s="256">
        <v>19800</v>
      </c>
      <c r="Y44" s="256">
        <v>19800</v>
      </c>
    </row>
    <row r="45" spans="1:25" ht="13.8" customHeight="1" x14ac:dyDescent="0.2">
      <c r="A45" s="186"/>
      <c r="B45" s="135" t="s">
        <v>72</v>
      </c>
      <c r="C45" s="136"/>
      <c r="D45" s="136"/>
      <c r="E45" s="136"/>
      <c r="F45" s="100" t="str">
        <f t="shared" si="4"/>
        <v>□</v>
      </c>
      <c r="G45" s="67" t="s">
        <v>0</v>
      </c>
      <c r="H45" s="93"/>
      <c r="I45" s="68" t="s">
        <v>51</v>
      </c>
      <c r="J45" s="130">
        <f t="shared" si="5"/>
        <v>0</v>
      </c>
      <c r="K45" s="130"/>
      <c r="L45" s="69" t="s">
        <v>52</v>
      </c>
      <c r="M45" s="137">
        <f t="shared" si="6"/>
        <v>0</v>
      </c>
      <c r="N45" s="138"/>
      <c r="O45" s="70" t="s">
        <v>1</v>
      </c>
      <c r="P45" s="139"/>
      <c r="Q45" s="140"/>
      <c r="R45" s="70" t="s">
        <v>1</v>
      </c>
      <c r="T45" s="25">
        <f t="shared" si="7"/>
        <v>0</v>
      </c>
      <c r="X45" s="256">
        <v>300000</v>
      </c>
      <c r="Y45" s="256">
        <v>300000</v>
      </c>
    </row>
    <row r="46" spans="1:25" ht="13.8" customHeight="1" x14ac:dyDescent="0.2">
      <c r="A46" s="187"/>
      <c r="B46" s="113" t="s">
        <v>6</v>
      </c>
      <c r="C46" s="113"/>
      <c r="D46" s="113"/>
      <c r="E46" s="113"/>
      <c r="F46" s="113"/>
      <c r="G46" s="115">
        <f>SUM(T26:T45)</f>
        <v>0</v>
      </c>
      <c r="H46" s="115"/>
      <c r="I46" s="115"/>
      <c r="J46" s="115"/>
      <c r="K46" s="115"/>
      <c r="L46" s="115"/>
      <c r="M46" s="115"/>
      <c r="N46" s="115"/>
      <c r="O46" s="115"/>
      <c r="P46" s="115"/>
      <c r="Q46" s="117" t="s">
        <v>10</v>
      </c>
      <c r="R46" s="118"/>
    </row>
    <row r="47" spans="1:25" ht="13.8" customHeight="1" x14ac:dyDescent="0.2">
      <c r="A47" s="188"/>
      <c r="B47" s="114"/>
      <c r="C47" s="114"/>
      <c r="D47" s="114"/>
      <c r="E47" s="114"/>
      <c r="F47" s="114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9"/>
      <c r="R47" s="120"/>
    </row>
    <row r="48" spans="1:25" ht="7.95" customHeight="1" x14ac:dyDescent="0.15">
      <c r="A48" s="15"/>
      <c r="B48" s="8"/>
      <c r="C48" s="8"/>
      <c r="D48" s="8"/>
      <c r="E48" s="8"/>
      <c r="F48" s="8"/>
      <c r="G48" s="9"/>
      <c r="H48" s="9"/>
      <c r="I48" s="9"/>
      <c r="J48" s="9"/>
      <c r="K48" s="9"/>
      <c r="L48" s="9"/>
      <c r="M48" s="9"/>
      <c r="N48" s="11"/>
      <c r="O48" s="11"/>
      <c r="P48" s="10"/>
      <c r="Q48" s="10"/>
      <c r="R48" s="16"/>
    </row>
    <row r="49" spans="1:24" s="20" customFormat="1" ht="28.5" customHeight="1" x14ac:dyDescent="0.2">
      <c r="A49" s="121" t="s">
        <v>81</v>
      </c>
      <c r="B49" s="122"/>
      <c r="C49" s="122"/>
      <c r="D49" s="122"/>
      <c r="E49" s="122"/>
      <c r="F49" s="122"/>
      <c r="G49" s="123">
        <f>SUM(G24+G46)</f>
        <v>0</v>
      </c>
      <c r="H49" s="123"/>
      <c r="I49" s="123"/>
      <c r="J49" s="123"/>
      <c r="K49" s="123"/>
      <c r="L49" s="123"/>
      <c r="M49" s="123"/>
      <c r="N49" s="123"/>
      <c r="O49" s="123"/>
      <c r="P49" s="123"/>
      <c r="Q49" s="124" t="s">
        <v>12</v>
      </c>
      <c r="R49" s="125"/>
      <c r="S49" s="19"/>
      <c r="T49"/>
      <c r="U49"/>
      <c r="V49"/>
      <c r="W49"/>
      <c r="X49"/>
    </row>
    <row r="50" spans="1:24" s="20" customFormat="1" ht="20.100000000000001" customHeight="1" x14ac:dyDescent="0.2">
      <c r="A50" s="71"/>
      <c r="B50" s="104"/>
      <c r="C50" s="104"/>
      <c r="D50" s="104"/>
      <c r="E50" s="104"/>
      <c r="F50" s="104"/>
      <c r="G50" s="21"/>
      <c r="I50" s="71"/>
      <c r="J50" s="71"/>
      <c r="K50" s="105"/>
      <c r="L50" s="105"/>
      <c r="M50" s="105"/>
      <c r="N50" s="105"/>
      <c r="O50" s="105"/>
      <c r="P50" s="105"/>
      <c r="Q50" s="105"/>
      <c r="R50" s="105"/>
      <c r="S50" s="19"/>
      <c r="T50"/>
      <c r="U50" s="106" t="s">
        <v>83</v>
      </c>
      <c r="V50" s="106"/>
      <c r="W50" s="76"/>
      <c r="X50" s="76"/>
    </row>
    <row r="51" spans="1:24" ht="20.100000000000001" customHeight="1" x14ac:dyDescent="0.2">
      <c r="A51" s="71"/>
      <c r="B51" s="107"/>
      <c r="C51" s="107"/>
      <c r="D51" s="107"/>
      <c r="E51" s="107"/>
      <c r="F51" s="107"/>
      <c r="G51" s="72"/>
      <c r="I51" s="71"/>
      <c r="J51" s="71"/>
      <c r="K51" s="107"/>
      <c r="L51" s="107"/>
      <c r="M51" s="107"/>
      <c r="N51" s="107"/>
      <c r="O51" s="107"/>
      <c r="P51" s="107"/>
      <c r="Q51" s="107"/>
      <c r="R51" s="73"/>
      <c r="S51" s="17"/>
      <c r="U51" s="77" t="s">
        <v>84</v>
      </c>
      <c r="V51" s="77" t="s">
        <v>54</v>
      </c>
      <c r="W51" s="75" t="s">
        <v>85</v>
      </c>
      <c r="X51" s="75" t="s">
        <v>86</v>
      </c>
    </row>
    <row r="52" spans="1:24" ht="34.799999999999997" customHeight="1" x14ac:dyDescent="0.2">
      <c r="A52" s="108" t="s">
        <v>80</v>
      </c>
      <c r="B52" s="109"/>
      <c r="C52" s="109"/>
      <c r="D52" s="109"/>
      <c r="E52" s="109"/>
      <c r="F52" s="109"/>
      <c r="G52" s="110">
        <f>IF(M5="■",V52,U52)</f>
        <v>0</v>
      </c>
      <c r="H52" s="110"/>
      <c r="I52" s="110"/>
      <c r="J52" s="110"/>
      <c r="K52" s="110"/>
      <c r="L52" s="110"/>
      <c r="M52" s="110"/>
      <c r="N52" s="110"/>
      <c r="O52" s="110"/>
      <c r="P52" s="110"/>
      <c r="Q52" s="111" t="s">
        <v>11</v>
      </c>
      <c r="R52" s="112"/>
      <c r="S52" s="18"/>
      <c r="U52" s="78">
        <f>IF((ROUNDDOWN(G49*0.2,-3))&gt;=200000,200000,(ROUNDDOWN(G49*0.2,-3)))</f>
        <v>0</v>
      </c>
      <c r="V52" s="78">
        <f>IF((W52+X52)&gt;=600000,600000,(W52+X52))</f>
        <v>0</v>
      </c>
      <c r="W52" s="79">
        <f>IF((ROUNDDOWN(G24*0.2,-3))&gt;=600000,600000,(ROUNDDOWN(G24*0.2,-3)))</f>
        <v>0</v>
      </c>
      <c r="X52" s="79">
        <f>IF((ROUNDDOWN(G46*0.2,-3))&gt;=200000,200000,(ROUNDDOWN(G46*0.2,-3)))</f>
        <v>0</v>
      </c>
    </row>
    <row r="53" spans="1:24" ht="6.6" customHeight="1" x14ac:dyDescent="0.2">
      <c r="A53" s="5"/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/>
      <c r="Q53"/>
      <c r="R53" s="14"/>
    </row>
    <row r="54" spans="1:24" ht="24" customHeight="1" x14ac:dyDescent="0.2">
      <c r="A54" s="5"/>
      <c r="B54" s="103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/>
      <c r="Q54"/>
      <c r="R54" s="14"/>
    </row>
    <row r="55" spans="1:24" ht="24" customHeight="1" x14ac:dyDescent="0.2">
      <c r="A55" s="5"/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/>
      <c r="Q55"/>
      <c r="R55" s="14"/>
    </row>
    <row r="56" spans="1:24" ht="24" customHeight="1" x14ac:dyDescent="0.2">
      <c r="A56" s="5"/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/>
      <c r="Q56"/>
      <c r="R56" s="14"/>
    </row>
    <row r="57" spans="1:24" ht="14.4" x14ac:dyDescent="0.2"/>
  </sheetData>
  <sheetProtection selectLockedCells="1"/>
  <mergeCells count="195">
    <mergeCell ref="A1:E1"/>
    <mergeCell ref="A2:R2"/>
    <mergeCell ref="A4:E5"/>
    <mergeCell ref="F4:L5"/>
    <mergeCell ref="N4:O4"/>
    <mergeCell ref="P4:R5"/>
    <mergeCell ref="N5:O5"/>
    <mergeCell ref="A6:A25"/>
    <mergeCell ref="B6:B14"/>
    <mergeCell ref="C6:C8"/>
    <mergeCell ref="D6:E6"/>
    <mergeCell ref="J6:K6"/>
    <mergeCell ref="M6:N6"/>
    <mergeCell ref="C9:C11"/>
    <mergeCell ref="D9:E9"/>
    <mergeCell ref="J9:K9"/>
    <mergeCell ref="M9:N9"/>
    <mergeCell ref="P6:Q6"/>
    <mergeCell ref="D7:E7"/>
    <mergeCell ref="J7:K7"/>
    <mergeCell ref="M7:N7"/>
    <mergeCell ref="P7:Q7"/>
    <mergeCell ref="D8:E8"/>
    <mergeCell ref="J8:K8"/>
    <mergeCell ref="M8:N8"/>
    <mergeCell ref="P8:Q8"/>
    <mergeCell ref="P9:Q9"/>
    <mergeCell ref="D10:E10"/>
    <mergeCell ref="J10:K10"/>
    <mergeCell ref="M10:N10"/>
    <mergeCell ref="P10:Q10"/>
    <mergeCell ref="D11:E11"/>
    <mergeCell ref="J11:K11"/>
    <mergeCell ref="M11:N11"/>
    <mergeCell ref="P11:Q11"/>
    <mergeCell ref="J14:K14"/>
    <mergeCell ref="M14:N14"/>
    <mergeCell ref="P14:Q14"/>
    <mergeCell ref="B15:B23"/>
    <mergeCell ref="C15:C16"/>
    <mergeCell ref="D15:E15"/>
    <mergeCell ref="J15:K15"/>
    <mergeCell ref="M15:N15"/>
    <mergeCell ref="P15:Q15"/>
    <mergeCell ref="D16:E16"/>
    <mergeCell ref="C12:C14"/>
    <mergeCell ref="D12:E12"/>
    <mergeCell ref="J12:K12"/>
    <mergeCell ref="M12:N12"/>
    <mergeCell ref="P12:Q12"/>
    <mergeCell ref="D13:E13"/>
    <mergeCell ref="J13:K13"/>
    <mergeCell ref="M13:N13"/>
    <mergeCell ref="P13:Q13"/>
    <mergeCell ref="D14:E14"/>
    <mergeCell ref="J16:K16"/>
    <mergeCell ref="M16:N16"/>
    <mergeCell ref="P16:Q16"/>
    <mergeCell ref="C17:C18"/>
    <mergeCell ref="D17:E17"/>
    <mergeCell ref="J17:K17"/>
    <mergeCell ref="M17:N17"/>
    <mergeCell ref="P17:Q17"/>
    <mergeCell ref="D18:E18"/>
    <mergeCell ref="J18:K18"/>
    <mergeCell ref="M18:N18"/>
    <mergeCell ref="P18:Q18"/>
    <mergeCell ref="C19:C20"/>
    <mergeCell ref="D19:E19"/>
    <mergeCell ref="J19:K19"/>
    <mergeCell ref="M19:N19"/>
    <mergeCell ref="P19:Q19"/>
    <mergeCell ref="D20:E20"/>
    <mergeCell ref="J20:K20"/>
    <mergeCell ref="M20:N20"/>
    <mergeCell ref="P27:Q27"/>
    <mergeCell ref="C23:E23"/>
    <mergeCell ref="J23:K23"/>
    <mergeCell ref="M23:N23"/>
    <mergeCell ref="P23:Q23"/>
    <mergeCell ref="B24:F25"/>
    <mergeCell ref="G24:P25"/>
    <mergeCell ref="Q24:R25"/>
    <mergeCell ref="P20:Q20"/>
    <mergeCell ref="C21:E21"/>
    <mergeCell ref="J21:K21"/>
    <mergeCell ref="M21:N21"/>
    <mergeCell ref="P21:Q21"/>
    <mergeCell ref="C22:E22"/>
    <mergeCell ref="J22:K22"/>
    <mergeCell ref="M22:N22"/>
    <mergeCell ref="P22:Q22"/>
    <mergeCell ref="J30:K30"/>
    <mergeCell ref="M30:N30"/>
    <mergeCell ref="P30:Q30"/>
    <mergeCell ref="D31:E31"/>
    <mergeCell ref="J31:K31"/>
    <mergeCell ref="M31:N31"/>
    <mergeCell ref="P31:Q31"/>
    <mergeCell ref="B28:E28"/>
    <mergeCell ref="J28:K28"/>
    <mergeCell ref="M28:N28"/>
    <mergeCell ref="P28:Q28"/>
    <mergeCell ref="B29:C31"/>
    <mergeCell ref="D29:E29"/>
    <mergeCell ref="J29:K29"/>
    <mergeCell ref="M29:N29"/>
    <mergeCell ref="P29:Q29"/>
    <mergeCell ref="D30:E30"/>
    <mergeCell ref="J34:K34"/>
    <mergeCell ref="M34:N34"/>
    <mergeCell ref="P34:Q34"/>
    <mergeCell ref="B35:C36"/>
    <mergeCell ref="D35:E35"/>
    <mergeCell ref="J35:K35"/>
    <mergeCell ref="M35:N35"/>
    <mergeCell ref="P35:Q35"/>
    <mergeCell ref="D36:E36"/>
    <mergeCell ref="J36:K36"/>
    <mergeCell ref="B32:C34"/>
    <mergeCell ref="D32:E32"/>
    <mergeCell ref="J32:K32"/>
    <mergeCell ref="M32:N32"/>
    <mergeCell ref="P32:Q32"/>
    <mergeCell ref="D33:E33"/>
    <mergeCell ref="J33:K33"/>
    <mergeCell ref="M33:N33"/>
    <mergeCell ref="P33:Q33"/>
    <mergeCell ref="D34:E34"/>
    <mergeCell ref="M36:N36"/>
    <mergeCell ref="P36:Q36"/>
    <mergeCell ref="B37:C39"/>
    <mergeCell ref="D37:E37"/>
    <mergeCell ref="J37:K37"/>
    <mergeCell ref="M37:N37"/>
    <mergeCell ref="P37:Q37"/>
    <mergeCell ref="D38:E38"/>
    <mergeCell ref="J38:K38"/>
    <mergeCell ref="M38:N38"/>
    <mergeCell ref="P38:Q38"/>
    <mergeCell ref="D39:E39"/>
    <mergeCell ref="J39:K39"/>
    <mergeCell ref="M39:N39"/>
    <mergeCell ref="P39:Q39"/>
    <mergeCell ref="B40:C43"/>
    <mergeCell ref="D40:E40"/>
    <mergeCell ref="J40:K40"/>
    <mergeCell ref="M40:N40"/>
    <mergeCell ref="P40:Q40"/>
    <mergeCell ref="D41:E41"/>
    <mergeCell ref="J41:K41"/>
    <mergeCell ref="M41:N41"/>
    <mergeCell ref="P41:Q41"/>
    <mergeCell ref="D42:D43"/>
    <mergeCell ref="J42:K42"/>
    <mergeCell ref="M42:N42"/>
    <mergeCell ref="P42:Q42"/>
    <mergeCell ref="J43:K43"/>
    <mergeCell ref="M43:N43"/>
    <mergeCell ref="B46:F47"/>
    <mergeCell ref="G46:P47"/>
    <mergeCell ref="Q46:R47"/>
    <mergeCell ref="A49:F49"/>
    <mergeCell ref="G49:P49"/>
    <mergeCell ref="Q49:R49"/>
    <mergeCell ref="P43:Q43"/>
    <mergeCell ref="B44:E44"/>
    <mergeCell ref="J44:K44"/>
    <mergeCell ref="M44:N44"/>
    <mergeCell ref="P44:Q44"/>
    <mergeCell ref="B45:E45"/>
    <mergeCell ref="J45:K45"/>
    <mergeCell ref="M45:N45"/>
    <mergeCell ref="P45:Q45"/>
    <mergeCell ref="A26:A47"/>
    <mergeCell ref="B26:C27"/>
    <mergeCell ref="D26:E26"/>
    <mergeCell ref="J26:K26"/>
    <mergeCell ref="M26:N26"/>
    <mergeCell ref="P26:Q26"/>
    <mergeCell ref="D27:E27"/>
    <mergeCell ref="J27:K27"/>
    <mergeCell ref="M27:N27"/>
    <mergeCell ref="B53:O53"/>
    <mergeCell ref="B54:O54"/>
    <mergeCell ref="B55:O55"/>
    <mergeCell ref="B56:O56"/>
    <mergeCell ref="B50:F50"/>
    <mergeCell ref="K50:R50"/>
    <mergeCell ref="U50:V50"/>
    <mergeCell ref="B51:F51"/>
    <mergeCell ref="K51:Q51"/>
    <mergeCell ref="A52:F52"/>
    <mergeCell ref="G52:P52"/>
    <mergeCell ref="Q52:R52"/>
  </mergeCells>
  <phoneticPr fontId="50"/>
  <dataValidations count="3">
    <dataValidation type="list" allowBlank="1" showInputMessage="1" showErrorMessage="1" sqref="I50:J50 M4:M5">
      <formula1>"□,■"</formula1>
    </dataValidation>
    <dataValidation type="decimal" imeMode="off" operator="greaterThanOrEqual" allowBlank="1" showInputMessage="1" showErrorMessage="1" sqref="H44 H26 H32 H35 H6:H7 H9:H20 H38:H39">
      <formula1>0.001</formula1>
    </dataValidation>
    <dataValidation type="whole" operator="greaterThanOrEqual" allowBlank="1" showInputMessage="1" showErrorMessage="1" sqref="H45 H8 H21:H23 H33:H34 H36:H37 H40:H43 H27:H31">
      <formula1>1</formula1>
    </dataValidation>
  </dataValidations>
  <pageMargins left="0.78740157480314965" right="0.19685039370078741" top="0.35433070866141736" bottom="0.11811023622047245" header="0.31496062992125984" footer="0.31496062992125984"/>
  <pageSetup paperSize="9" orientation="portrait" r:id="rId1"/>
  <ignoredErrors>
    <ignoredError sqref="M6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7"/>
  <sheetViews>
    <sheetView showGridLines="0" showZeros="0" view="pageBreakPreview" topLeftCell="A10" zoomScaleNormal="100" zoomScaleSheetLayoutView="100" zoomScalePageLayoutView="70" workbookViewId="0">
      <selection activeCell="Y47" sqref="Y47"/>
    </sheetView>
  </sheetViews>
  <sheetFormatPr defaultColWidth="8.88671875" defaultRowHeight="11.4" customHeight="1" x14ac:dyDescent="0.2"/>
  <cols>
    <col min="1" max="1" width="4" style="1" customWidth="1"/>
    <col min="2" max="2" width="4.109375" style="1" customWidth="1"/>
    <col min="3" max="3" width="11.33203125" style="1" customWidth="1"/>
    <col min="4" max="4" width="11.6640625" style="1" customWidth="1"/>
    <col min="5" max="5" width="8.6640625" style="1" customWidth="1"/>
    <col min="6" max="6" width="3.77734375" style="1" customWidth="1"/>
    <col min="7" max="7" width="1.44140625" style="1" customWidth="1"/>
    <col min="8" max="8" width="6.21875" style="2" customWidth="1"/>
    <col min="9" max="9" width="6.109375" style="1" customWidth="1"/>
    <col min="10" max="10" width="3.109375" style="1" customWidth="1"/>
    <col min="11" max="11" width="6.44140625" style="3" customWidth="1"/>
    <col min="12" max="12" width="2.33203125" style="4" customWidth="1"/>
    <col min="13" max="13" width="3.109375" style="1" customWidth="1"/>
    <col min="14" max="14" width="6.44140625" style="1" customWidth="1"/>
    <col min="15" max="15" width="1.88671875" style="1" customWidth="1"/>
    <col min="16" max="16" width="3.109375" style="1" customWidth="1"/>
    <col min="17" max="17" width="6.44140625" style="1" customWidth="1"/>
    <col min="18" max="18" width="1.88671875" style="12" customWidth="1"/>
    <col min="19" max="19" width="2.21875" customWidth="1"/>
    <col min="20" max="20" width="12" customWidth="1"/>
    <col min="21" max="22" width="11" bestFit="1" customWidth="1"/>
    <col min="24" max="25" width="12.21875" customWidth="1"/>
  </cols>
  <sheetData>
    <row r="1" spans="1:25" ht="14.4" x14ac:dyDescent="0.2">
      <c r="A1" s="241" t="s">
        <v>26</v>
      </c>
      <c r="B1" s="241"/>
      <c r="C1" s="241"/>
      <c r="D1" s="241"/>
      <c r="E1" s="241"/>
      <c r="F1" s="6"/>
    </row>
    <row r="2" spans="1:25" ht="35.4" customHeight="1" x14ac:dyDescent="0.2">
      <c r="A2" s="242" t="s">
        <v>3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</row>
    <row r="3" spans="1:25" ht="6" customHeight="1" x14ac:dyDescent="0.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13"/>
    </row>
    <row r="4" spans="1:25" ht="20.399999999999999" customHeight="1" x14ac:dyDescent="0.2">
      <c r="A4" s="243" t="s">
        <v>2</v>
      </c>
      <c r="B4" s="243"/>
      <c r="C4" s="243"/>
      <c r="D4" s="243"/>
      <c r="E4" s="244"/>
      <c r="F4" s="247" t="s">
        <v>87</v>
      </c>
      <c r="G4" s="248"/>
      <c r="H4" s="248"/>
      <c r="I4" s="248"/>
      <c r="J4" s="248"/>
      <c r="K4" s="248"/>
      <c r="L4" s="248"/>
      <c r="M4" s="101" t="s">
        <v>4</v>
      </c>
      <c r="N4" s="251" t="s">
        <v>53</v>
      </c>
      <c r="O4" s="252"/>
      <c r="P4" s="253" t="s">
        <v>59</v>
      </c>
      <c r="Q4" s="253"/>
      <c r="R4" s="253"/>
    </row>
    <row r="5" spans="1:25" ht="21.75" customHeight="1" x14ac:dyDescent="0.2">
      <c r="A5" s="245"/>
      <c r="B5" s="245"/>
      <c r="C5" s="245"/>
      <c r="D5" s="245"/>
      <c r="E5" s="246"/>
      <c r="F5" s="249"/>
      <c r="G5" s="250"/>
      <c r="H5" s="250"/>
      <c r="I5" s="250"/>
      <c r="J5" s="250"/>
      <c r="K5" s="250"/>
      <c r="L5" s="250"/>
      <c r="M5" s="102" t="s">
        <v>55</v>
      </c>
      <c r="N5" s="254" t="s">
        <v>54</v>
      </c>
      <c r="O5" s="255"/>
      <c r="P5" s="253"/>
      <c r="Q5" s="253"/>
      <c r="R5" s="253"/>
      <c r="X5" s="44" t="s">
        <v>53</v>
      </c>
      <c r="Y5" s="44" t="s">
        <v>54</v>
      </c>
    </row>
    <row r="6" spans="1:25" ht="18" customHeight="1" x14ac:dyDescent="0.2">
      <c r="A6" s="236" t="s">
        <v>39</v>
      </c>
      <c r="B6" s="239" t="s">
        <v>82</v>
      </c>
      <c r="C6" s="225" t="s">
        <v>27</v>
      </c>
      <c r="D6" s="162" t="s">
        <v>40</v>
      </c>
      <c r="E6" s="163"/>
      <c r="F6" s="94" t="str">
        <f>IF(H6="","□","■")</f>
        <v>□</v>
      </c>
      <c r="G6" s="39" t="s">
        <v>0</v>
      </c>
      <c r="H6" s="80"/>
      <c r="I6" s="37" t="s">
        <v>25</v>
      </c>
      <c r="J6" s="191">
        <f t="shared" ref="J6:J20" si="0">IF($M$4="■",X6,IF($M$5="■",Y6,X6))</f>
        <v>160000</v>
      </c>
      <c r="K6" s="191"/>
      <c r="L6" s="45" t="s">
        <v>1</v>
      </c>
      <c r="M6" s="227">
        <f t="shared" ref="M6:M23" si="1">H6*J6</f>
        <v>0</v>
      </c>
      <c r="N6" s="228"/>
      <c r="O6" s="23" t="s">
        <v>1</v>
      </c>
      <c r="P6" s="167"/>
      <c r="Q6" s="168"/>
      <c r="R6" s="23" t="s">
        <v>1</v>
      </c>
      <c r="S6" s="29"/>
      <c r="T6" s="25">
        <f>SMALL(M6:R6,1)</f>
        <v>0</v>
      </c>
      <c r="X6" s="43">
        <v>120000</v>
      </c>
      <c r="Y6" s="43">
        <v>160000</v>
      </c>
    </row>
    <row r="7" spans="1:25" ht="18" customHeight="1" x14ac:dyDescent="0.2">
      <c r="A7" s="237"/>
      <c r="B7" s="240"/>
      <c r="C7" s="225"/>
      <c r="D7" s="173" t="s">
        <v>41</v>
      </c>
      <c r="E7" s="174"/>
      <c r="F7" s="95" t="str">
        <f t="shared" ref="F7:F23" si="2">IF(H7="","□","■")</f>
        <v>□</v>
      </c>
      <c r="G7" s="57" t="s">
        <v>0</v>
      </c>
      <c r="H7" s="81"/>
      <c r="I7" s="35" t="s">
        <v>51</v>
      </c>
      <c r="J7" s="143">
        <f t="shared" si="0"/>
        <v>192000</v>
      </c>
      <c r="K7" s="143"/>
      <c r="L7" s="47" t="s">
        <v>52</v>
      </c>
      <c r="M7" s="232">
        <f t="shared" si="1"/>
        <v>0</v>
      </c>
      <c r="N7" s="233"/>
      <c r="O7" s="32" t="s">
        <v>1</v>
      </c>
      <c r="P7" s="234"/>
      <c r="Q7" s="235"/>
      <c r="R7" s="32" t="s">
        <v>1</v>
      </c>
      <c r="T7" s="25">
        <f t="shared" ref="T7:T23" si="3">SMALL(M7:R7,1)</f>
        <v>0</v>
      </c>
      <c r="X7" s="43">
        <v>144000</v>
      </c>
      <c r="Y7" s="43">
        <v>192000</v>
      </c>
    </row>
    <row r="8" spans="1:25" ht="13.8" customHeight="1" x14ac:dyDescent="0.2">
      <c r="A8" s="237"/>
      <c r="B8" s="240"/>
      <c r="C8" s="225"/>
      <c r="D8" s="177" t="s">
        <v>34</v>
      </c>
      <c r="E8" s="178"/>
      <c r="F8" s="96" t="str">
        <f t="shared" si="2"/>
        <v>■</v>
      </c>
      <c r="G8" s="58" t="s">
        <v>0</v>
      </c>
      <c r="H8" s="82">
        <v>2</v>
      </c>
      <c r="I8" s="36" t="s">
        <v>51</v>
      </c>
      <c r="J8" s="150">
        <f t="shared" si="0"/>
        <v>248000</v>
      </c>
      <c r="K8" s="150"/>
      <c r="L8" s="54" t="s">
        <v>52</v>
      </c>
      <c r="M8" s="232">
        <f t="shared" si="1"/>
        <v>496000</v>
      </c>
      <c r="N8" s="233"/>
      <c r="O8" s="33" t="s">
        <v>1</v>
      </c>
      <c r="P8" s="203">
        <v>500000</v>
      </c>
      <c r="Q8" s="204"/>
      <c r="R8" s="33" t="s">
        <v>1</v>
      </c>
      <c r="T8" s="25">
        <f t="shared" si="3"/>
        <v>496000</v>
      </c>
      <c r="X8" s="43">
        <v>184000</v>
      </c>
      <c r="Y8" s="43">
        <v>248000</v>
      </c>
    </row>
    <row r="9" spans="1:25" ht="18" customHeight="1" x14ac:dyDescent="0.2">
      <c r="A9" s="237"/>
      <c r="B9" s="240"/>
      <c r="C9" s="225" t="s">
        <v>28</v>
      </c>
      <c r="D9" s="162" t="s">
        <v>42</v>
      </c>
      <c r="E9" s="163"/>
      <c r="F9" s="94" t="str">
        <f t="shared" si="2"/>
        <v>□</v>
      </c>
      <c r="G9" s="59" t="s">
        <v>0</v>
      </c>
      <c r="H9" s="83"/>
      <c r="I9" s="34" t="s">
        <v>57</v>
      </c>
      <c r="J9" s="191">
        <f t="shared" si="0"/>
        <v>24000</v>
      </c>
      <c r="K9" s="191"/>
      <c r="L9" s="52" t="s">
        <v>52</v>
      </c>
      <c r="M9" s="212">
        <f t="shared" si="1"/>
        <v>0</v>
      </c>
      <c r="N9" s="213"/>
      <c r="O9" s="31" t="s">
        <v>1</v>
      </c>
      <c r="P9" s="214"/>
      <c r="Q9" s="215"/>
      <c r="R9" s="31" t="s">
        <v>1</v>
      </c>
      <c r="T9" s="25">
        <f t="shared" si="3"/>
        <v>0</v>
      </c>
      <c r="X9" s="43">
        <v>24000</v>
      </c>
      <c r="Y9" s="43">
        <v>24000</v>
      </c>
    </row>
    <row r="10" spans="1:25" ht="18" customHeight="1" x14ac:dyDescent="0.2">
      <c r="A10" s="237"/>
      <c r="B10" s="240"/>
      <c r="C10" s="225"/>
      <c r="D10" s="173" t="s">
        <v>43</v>
      </c>
      <c r="E10" s="174"/>
      <c r="F10" s="95" t="str">
        <f t="shared" si="2"/>
        <v>□</v>
      </c>
      <c r="G10" s="57" t="s">
        <v>0</v>
      </c>
      <c r="H10" s="81"/>
      <c r="I10" s="35" t="s">
        <v>56</v>
      </c>
      <c r="J10" s="231">
        <f t="shared" si="0"/>
        <v>72000</v>
      </c>
      <c r="K10" s="231"/>
      <c r="L10" s="47" t="s">
        <v>52</v>
      </c>
      <c r="M10" s="232">
        <f t="shared" si="1"/>
        <v>0</v>
      </c>
      <c r="N10" s="233"/>
      <c r="O10" s="32" t="s">
        <v>1</v>
      </c>
      <c r="P10" s="234"/>
      <c r="Q10" s="235"/>
      <c r="R10" s="32" t="s">
        <v>1</v>
      </c>
      <c r="T10" s="25">
        <f t="shared" si="3"/>
        <v>0</v>
      </c>
      <c r="X10" s="43">
        <v>48000</v>
      </c>
      <c r="Y10" s="43">
        <v>72000</v>
      </c>
    </row>
    <row r="11" spans="1:25" ht="13.8" customHeight="1" x14ac:dyDescent="0.2">
      <c r="A11" s="237"/>
      <c r="B11" s="240"/>
      <c r="C11" s="225"/>
      <c r="D11" s="177" t="s">
        <v>35</v>
      </c>
      <c r="E11" s="178"/>
      <c r="F11" s="96" t="str">
        <f t="shared" si="2"/>
        <v>□</v>
      </c>
      <c r="G11" s="58" t="s">
        <v>0</v>
      </c>
      <c r="H11" s="84"/>
      <c r="I11" s="36" t="s">
        <v>56</v>
      </c>
      <c r="J11" s="216">
        <f t="shared" si="0"/>
        <v>96000</v>
      </c>
      <c r="K11" s="216"/>
      <c r="L11" s="54" t="s">
        <v>52</v>
      </c>
      <c r="M11" s="209">
        <f t="shared" si="1"/>
        <v>0</v>
      </c>
      <c r="N11" s="210"/>
      <c r="O11" s="33" t="s">
        <v>1</v>
      </c>
      <c r="P11" s="203"/>
      <c r="Q11" s="204"/>
      <c r="R11" s="33" t="s">
        <v>1</v>
      </c>
      <c r="T11" s="25">
        <f t="shared" si="3"/>
        <v>0</v>
      </c>
      <c r="X11" s="43">
        <v>72000</v>
      </c>
      <c r="Y11" s="43">
        <v>96000</v>
      </c>
    </row>
    <row r="12" spans="1:25" ht="18" customHeight="1" x14ac:dyDescent="0.2">
      <c r="A12" s="237"/>
      <c r="B12" s="240"/>
      <c r="C12" s="224" t="s">
        <v>29</v>
      </c>
      <c r="D12" s="153" t="s">
        <v>44</v>
      </c>
      <c r="E12" s="154"/>
      <c r="F12" s="97" t="str">
        <f t="shared" si="2"/>
        <v>□</v>
      </c>
      <c r="G12" s="39" t="s">
        <v>0</v>
      </c>
      <c r="H12" s="80"/>
      <c r="I12" s="37" t="s">
        <v>51</v>
      </c>
      <c r="J12" s="191">
        <f t="shared" si="0"/>
        <v>320000</v>
      </c>
      <c r="K12" s="191"/>
      <c r="L12" s="45" t="s">
        <v>52</v>
      </c>
      <c r="M12" s="227">
        <f t="shared" si="1"/>
        <v>0</v>
      </c>
      <c r="N12" s="228"/>
      <c r="O12" s="23" t="s">
        <v>1</v>
      </c>
      <c r="P12" s="229"/>
      <c r="Q12" s="230"/>
      <c r="R12" s="23" t="s">
        <v>1</v>
      </c>
      <c r="T12" s="25">
        <f t="shared" si="3"/>
        <v>0</v>
      </c>
      <c r="X12" s="43">
        <v>240000</v>
      </c>
      <c r="Y12" s="43">
        <v>320000</v>
      </c>
    </row>
    <row r="13" spans="1:25" ht="18" customHeight="1" x14ac:dyDescent="0.2">
      <c r="A13" s="237"/>
      <c r="B13" s="240"/>
      <c r="C13" s="225"/>
      <c r="D13" s="173" t="s">
        <v>45</v>
      </c>
      <c r="E13" s="174"/>
      <c r="F13" s="95" t="str">
        <f t="shared" si="2"/>
        <v>□</v>
      </c>
      <c r="G13" s="57" t="s">
        <v>0</v>
      </c>
      <c r="H13" s="81"/>
      <c r="I13" s="35" t="s">
        <v>51</v>
      </c>
      <c r="J13" s="231">
        <f t="shared" si="0"/>
        <v>320000</v>
      </c>
      <c r="K13" s="231"/>
      <c r="L13" s="47" t="s">
        <v>52</v>
      </c>
      <c r="M13" s="232">
        <f t="shared" si="1"/>
        <v>0</v>
      </c>
      <c r="N13" s="233"/>
      <c r="O13" s="32" t="s">
        <v>1</v>
      </c>
      <c r="P13" s="234"/>
      <c r="Q13" s="235"/>
      <c r="R13" s="32" t="s">
        <v>1</v>
      </c>
      <c r="T13" s="25">
        <f t="shared" si="3"/>
        <v>0</v>
      </c>
      <c r="X13" s="43">
        <v>240000</v>
      </c>
      <c r="Y13" s="56">
        <v>320000</v>
      </c>
    </row>
    <row r="14" spans="1:25" ht="18" customHeight="1" x14ac:dyDescent="0.2">
      <c r="A14" s="237"/>
      <c r="B14" s="240"/>
      <c r="C14" s="226"/>
      <c r="D14" s="141" t="s">
        <v>46</v>
      </c>
      <c r="E14" s="142"/>
      <c r="F14" s="98" t="str">
        <f t="shared" si="2"/>
        <v>□</v>
      </c>
      <c r="G14" s="60" t="s">
        <v>0</v>
      </c>
      <c r="H14" s="85"/>
      <c r="I14" s="38" t="s">
        <v>51</v>
      </c>
      <c r="J14" s="216">
        <f t="shared" si="0"/>
        <v>360000</v>
      </c>
      <c r="K14" s="216"/>
      <c r="L14" s="55" t="s">
        <v>52</v>
      </c>
      <c r="M14" s="217">
        <f t="shared" si="1"/>
        <v>0</v>
      </c>
      <c r="N14" s="218"/>
      <c r="O14" s="22" t="s">
        <v>1</v>
      </c>
      <c r="P14" s="219"/>
      <c r="Q14" s="220"/>
      <c r="R14" s="22" t="s">
        <v>1</v>
      </c>
      <c r="T14" s="25">
        <f t="shared" si="3"/>
        <v>0</v>
      </c>
      <c r="X14" s="43">
        <v>272000</v>
      </c>
      <c r="Y14" s="43">
        <v>360000</v>
      </c>
    </row>
    <row r="15" spans="1:25" ht="13.8" customHeight="1" x14ac:dyDescent="0.2">
      <c r="A15" s="237"/>
      <c r="B15" s="221" t="s">
        <v>58</v>
      </c>
      <c r="C15" s="211" t="s">
        <v>47</v>
      </c>
      <c r="D15" s="162" t="s">
        <v>36</v>
      </c>
      <c r="E15" s="163"/>
      <c r="F15" s="94" t="str">
        <f t="shared" si="2"/>
        <v>■</v>
      </c>
      <c r="G15" s="59" t="s">
        <v>0</v>
      </c>
      <c r="H15" s="83">
        <v>20</v>
      </c>
      <c r="I15" s="34" t="s">
        <v>75</v>
      </c>
      <c r="J15" s="191">
        <f t="shared" si="0"/>
        <v>72000</v>
      </c>
      <c r="K15" s="191"/>
      <c r="L15" s="52" t="s">
        <v>52</v>
      </c>
      <c r="M15" s="212">
        <f t="shared" si="1"/>
        <v>1440000</v>
      </c>
      <c r="N15" s="213"/>
      <c r="O15" s="31" t="s">
        <v>1</v>
      </c>
      <c r="P15" s="214">
        <v>3000000</v>
      </c>
      <c r="Q15" s="215"/>
      <c r="R15" s="31" t="s">
        <v>1</v>
      </c>
      <c r="T15" s="25">
        <f t="shared" si="3"/>
        <v>1440000</v>
      </c>
      <c r="X15" s="43">
        <v>53000</v>
      </c>
      <c r="Y15" s="43">
        <v>72000</v>
      </c>
    </row>
    <row r="16" spans="1:25" ht="13.8" customHeight="1" x14ac:dyDescent="0.2">
      <c r="A16" s="237"/>
      <c r="B16" s="222"/>
      <c r="C16" s="211"/>
      <c r="D16" s="177" t="s">
        <v>37</v>
      </c>
      <c r="E16" s="178"/>
      <c r="F16" s="96" t="str">
        <f t="shared" si="2"/>
        <v>□</v>
      </c>
      <c r="G16" s="58" t="s">
        <v>0</v>
      </c>
      <c r="H16" s="84"/>
      <c r="I16" s="36" t="s">
        <v>76</v>
      </c>
      <c r="J16" s="216">
        <f t="shared" si="0"/>
        <v>123000</v>
      </c>
      <c r="K16" s="216"/>
      <c r="L16" s="54" t="s">
        <v>52</v>
      </c>
      <c r="M16" s="209">
        <f t="shared" si="1"/>
        <v>0</v>
      </c>
      <c r="N16" s="210"/>
      <c r="O16" s="33" t="s">
        <v>1</v>
      </c>
      <c r="P16" s="203"/>
      <c r="Q16" s="204"/>
      <c r="R16" s="33" t="s">
        <v>1</v>
      </c>
      <c r="T16" s="25">
        <f t="shared" si="3"/>
        <v>0</v>
      </c>
      <c r="X16" s="43">
        <v>91000</v>
      </c>
      <c r="Y16" s="43">
        <v>123000</v>
      </c>
    </row>
    <row r="17" spans="1:25" ht="13.8" customHeight="1" x14ac:dyDescent="0.2">
      <c r="A17" s="237"/>
      <c r="B17" s="222"/>
      <c r="C17" s="211" t="s">
        <v>30</v>
      </c>
      <c r="D17" s="162" t="s">
        <v>32</v>
      </c>
      <c r="E17" s="163"/>
      <c r="F17" s="94" t="str">
        <f t="shared" si="2"/>
        <v>□</v>
      </c>
      <c r="G17" s="59" t="s">
        <v>0</v>
      </c>
      <c r="H17" s="83"/>
      <c r="I17" s="34" t="s">
        <v>77</v>
      </c>
      <c r="J17" s="191">
        <f t="shared" si="0"/>
        <v>201000</v>
      </c>
      <c r="K17" s="191"/>
      <c r="L17" s="52" t="s">
        <v>52</v>
      </c>
      <c r="M17" s="212">
        <f t="shared" si="1"/>
        <v>0</v>
      </c>
      <c r="N17" s="213"/>
      <c r="O17" s="31" t="s">
        <v>1</v>
      </c>
      <c r="P17" s="214"/>
      <c r="Q17" s="215"/>
      <c r="R17" s="31" t="s">
        <v>1</v>
      </c>
      <c r="T17" s="25">
        <f t="shared" si="3"/>
        <v>0</v>
      </c>
      <c r="X17" s="43">
        <v>149000</v>
      </c>
      <c r="Y17" s="43">
        <v>201000</v>
      </c>
    </row>
    <row r="18" spans="1:25" ht="13.8" customHeight="1" x14ac:dyDescent="0.2">
      <c r="A18" s="237"/>
      <c r="B18" s="222"/>
      <c r="C18" s="211"/>
      <c r="D18" s="177" t="s">
        <v>33</v>
      </c>
      <c r="E18" s="178"/>
      <c r="F18" s="96" t="str">
        <f t="shared" si="2"/>
        <v>□</v>
      </c>
      <c r="G18" s="58" t="s">
        <v>0</v>
      </c>
      <c r="H18" s="84"/>
      <c r="I18" s="36" t="s">
        <v>78</v>
      </c>
      <c r="J18" s="216">
        <f t="shared" si="0"/>
        <v>302000</v>
      </c>
      <c r="K18" s="216"/>
      <c r="L18" s="54" t="s">
        <v>52</v>
      </c>
      <c r="M18" s="209">
        <f t="shared" si="1"/>
        <v>0</v>
      </c>
      <c r="N18" s="210"/>
      <c r="O18" s="33" t="s">
        <v>1</v>
      </c>
      <c r="P18" s="203"/>
      <c r="Q18" s="204"/>
      <c r="R18" s="33" t="s">
        <v>1</v>
      </c>
      <c r="T18" s="25">
        <f t="shared" si="3"/>
        <v>0</v>
      </c>
      <c r="X18" s="43">
        <v>224000</v>
      </c>
      <c r="Y18" s="43">
        <v>302000</v>
      </c>
    </row>
    <row r="19" spans="1:25" ht="13.8" customHeight="1" x14ac:dyDescent="0.2">
      <c r="A19" s="237"/>
      <c r="B19" s="222"/>
      <c r="C19" s="211" t="s">
        <v>31</v>
      </c>
      <c r="D19" s="162" t="s">
        <v>32</v>
      </c>
      <c r="E19" s="163"/>
      <c r="F19" s="94" t="str">
        <f t="shared" si="2"/>
        <v>□</v>
      </c>
      <c r="G19" s="59" t="s">
        <v>0</v>
      </c>
      <c r="H19" s="83"/>
      <c r="I19" s="34" t="s">
        <v>78</v>
      </c>
      <c r="J19" s="191">
        <f t="shared" si="0"/>
        <v>245000</v>
      </c>
      <c r="K19" s="191"/>
      <c r="L19" s="52" t="s">
        <v>52</v>
      </c>
      <c r="M19" s="212">
        <f t="shared" si="1"/>
        <v>0</v>
      </c>
      <c r="N19" s="213"/>
      <c r="O19" s="31" t="s">
        <v>1</v>
      </c>
      <c r="P19" s="214"/>
      <c r="Q19" s="215"/>
      <c r="R19" s="31" t="s">
        <v>1</v>
      </c>
      <c r="T19" s="25">
        <f t="shared" si="3"/>
        <v>0</v>
      </c>
      <c r="X19" s="43">
        <v>184000</v>
      </c>
      <c r="Y19" s="43">
        <v>245000</v>
      </c>
    </row>
    <row r="20" spans="1:25" ht="13.8" customHeight="1" x14ac:dyDescent="0.2">
      <c r="A20" s="237"/>
      <c r="B20" s="222"/>
      <c r="C20" s="211"/>
      <c r="D20" s="177" t="s">
        <v>33</v>
      </c>
      <c r="E20" s="178"/>
      <c r="F20" s="96" t="str">
        <f t="shared" si="2"/>
        <v>□</v>
      </c>
      <c r="G20" s="58" t="s">
        <v>0</v>
      </c>
      <c r="H20" s="84"/>
      <c r="I20" s="36" t="s">
        <v>78</v>
      </c>
      <c r="J20" s="216">
        <f t="shared" si="0"/>
        <v>368000</v>
      </c>
      <c r="K20" s="216"/>
      <c r="L20" s="54" t="s">
        <v>52</v>
      </c>
      <c r="M20" s="209">
        <f t="shared" si="1"/>
        <v>0</v>
      </c>
      <c r="N20" s="210"/>
      <c r="O20" s="33" t="s">
        <v>1</v>
      </c>
      <c r="P20" s="203"/>
      <c r="Q20" s="204"/>
      <c r="R20" s="33" t="s">
        <v>1</v>
      </c>
      <c r="T20" s="25">
        <f t="shared" si="3"/>
        <v>0</v>
      </c>
      <c r="X20" s="43">
        <v>276000</v>
      </c>
      <c r="Y20" s="43">
        <v>368000</v>
      </c>
    </row>
    <row r="21" spans="1:25" ht="13.8" customHeight="1" x14ac:dyDescent="0.2">
      <c r="A21" s="237"/>
      <c r="B21" s="222"/>
      <c r="C21" s="205" t="s">
        <v>48</v>
      </c>
      <c r="D21" s="206"/>
      <c r="E21" s="206"/>
      <c r="F21" s="97" t="str">
        <f t="shared" si="2"/>
        <v>□</v>
      </c>
      <c r="G21" s="39" t="s">
        <v>0</v>
      </c>
      <c r="H21" s="86"/>
      <c r="I21" s="40" t="s">
        <v>51</v>
      </c>
      <c r="J21" s="191">
        <v>110000</v>
      </c>
      <c r="K21" s="191"/>
      <c r="L21" s="45" t="s">
        <v>52</v>
      </c>
      <c r="M21" s="155">
        <f t="shared" si="1"/>
        <v>0</v>
      </c>
      <c r="N21" s="156"/>
      <c r="O21" s="23" t="s">
        <v>52</v>
      </c>
      <c r="P21" s="157"/>
      <c r="Q21" s="158"/>
      <c r="R21" s="23" t="s">
        <v>1</v>
      </c>
      <c r="T21" s="25">
        <f t="shared" si="3"/>
        <v>0</v>
      </c>
    </row>
    <row r="22" spans="1:25" ht="13.8" customHeight="1" x14ac:dyDescent="0.2">
      <c r="A22" s="237"/>
      <c r="B22" s="222"/>
      <c r="C22" s="207" t="s">
        <v>49</v>
      </c>
      <c r="D22" s="208"/>
      <c r="E22" s="208"/>
      <c r="F22" s="95" t="str">
        <f t="shared" si="2"/>
        <v>□</v>
      </c>
      <c r="G22" s="46" t="s">
        <v>0</v>
      </c>
      <c r="H22" s="87"/>
      <c r="I22" s="41" t="s">
        <v>51</v>
      </c>
      <c r="J22" s="143">
        <v>416000</v>
      </c>
      <c r="K22" s="143"/>
      <c r="L22" s="47" t="s">
        <v>52</v>
      </c>
      <c r="M22" s="144">
        <f t="shared" si="1"/>
        <v>0</v>
      </c>
      <c r="N22" s="145"/>
      <c r="O22" s="32" t="s">
        <v>52</v>
      </c>
      <c r="P22" s="146"/>
      <c r="Q22" s="147"/>
      <c r="R22" s="32" t="s">
        <v>1</v>
      </c>
      <c r="T22" s="25">
        <f t="shared" si="3"/>
        <v>0</v>
      </c>
    </row>
    <row r="23" spans="1:25" ht="13.8" customHeight="1" x14ac:dyDescent="0.2">
      <c r="A23" s="237"/>
      <c r="B23" s="223"/>
      <c r="C23" s="193" t="s">
        <v>50</v>
      </c>
      <c r="D23" s="194"/>
      <c r="E23" s="194"/>
      <c r="F23" s="96" t="str">
        <f t="shared" si="2"/>
        <v>□</v>
      </c>
      <c r="G23" s="61" t="s">
        <v>0</v>
      </c>
      <c r="H23" s="88"/>
      <c r="I23" s="42" t="s">
        <v>51</v>
      </c>
      <c r="J23" s="150">
        <v>57000</v>
      </c>
      <c r="K23" s="150"/>
      <c r="L23" s="54" t="s">
        <v>52</v>
      </c>
      <c r="M23" s="169">
        <f t="shared" si="1"/>
        <v>0</v>
      </c>
      <c r="N23" s="170"/>
      <c r="O23" s="33" t="s">
        <v>52</v>
      </c>
      <c r="P23" s="171"/>
      <c r="Q23" s="172"/>
      <c r="R23" s="33" t="s">
        <v>1</v>
      </c>
      <c r="T23" s="25">
        <f t="shared" si="3"/>
        <v>0</v>
      </c>
    </row>
    <row r="24" spans="1:25" ht="13.8" customHeight="1" x14ac:dyDescent="0.2">
      <c r="A24" s="237"/>
      <c r="B24" s="195" t="s">
        <v>5</v>
      </c>
      <c r="C24" s="195"/>
      <c r="D24" s="195"/>
      <c r="E24" s="195"/>
      <c r="F24" s="195"/>
      <c r="G24" s="197">
        <f>SUM(T6:T23)</f>
        <v>1936000</v>
      </c>
      <c r="H24" s="197"/>
      <c r="I24" s="197"/>
      <c r="J24" s="197"/>
      <c r="K24" s="197"/>
      <c r="L24" s="197"/>
      <c r="M24" s="197"/>
      <c r="N24" s="197"/>
      <c r="O24" s="197"/>
      <c r="P24" s="197"/>
      <c r="Q24" s="199" t="s">
        <v>9</v>
      </c>
      <c r="R24" s="200"/>
    </row>
    <row r="25" spans="1:25" ht="13.8" customHeight="1" x14ac:dyDescent="0.2">
      <c r="A25" s="238"/>
      <c r="B25" s="196"/>
      <c r="C25" s="196"/>
      <c r="D25" s="196"/>
      <c r="E25" s="196"/>
      <c r="F25" s="195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201"/>
      <c r="R25" s="202"/>
    </row>
    <row r="26" spans="1:25" ht="13.8" customHeight="1" x14ac:dyDescent="0.2">
      <c r="A26" s="185" t="s">
        <v>38</v>
      </c>
      <c r="B26" s="189" t="s">
        <v>64</v>
      </c>
      <c r="C26" s="190"/>
      <c r="D26" s="153" t="s">
        <v>7</v>
      </c>
      <c r="E26" s="154"/>
      <c r="F26" s="94" t="str">
        <f t="shared" ref="F26:F45" si="4">IF(H26="","□","■")</f>
        <v>□</v>
      </c>
      <c r="G26" s="39" t="s">
        <v>0</v>
      </c>
      <c r="H26" s="80"/>
      <c r="I26" s="40" t="s">
        <v>60</v>
      </c>
      <c r="J26" s="191">
        <v>166100</v>
      </c>
      <c r="K26" s="191"/>
      <c r="L26" s="45" t="s">
        <v>52</v>
      </c>
      <c r="M26" s="155">
        <f t="shared" ref="M26:M45" si="5">H26*J26</f>
        <v>0</v>
      </c>
      <c r="N26" s="156"/>
      <c r="O26" s="27" t="s">
        <v>1</v>
      </c>
      <c r="P26" s="157"/>
      <c r="Q26" s="158"/>
      <c r="R26" s="27" t="s">
        <v>1</v>
      </c>
      <c r="T26" s="25">
        <f>SMALL(M26:R26,1)</f>
        <v>0</v>
      </c>
    </row>
    <row r="27" spans="1:25" ht="13.8" customHeight="1" x14ac:dyDescent="0.2">
      <c r="A27" s="186"/>
      <c r="B27" s="189"/>
      <c r="C27" s="190"/>
      <c r="D27" s="141" t="s">
        <v>8</v>
      </c>
      <c r="E27" s="142"/>
      <c r="F27" s="98" t="str">
        <f t="shared" si="4"/>
        <v>□</v>
      </c>
      <c r="G27" s="62" t="s">
        <v>0</v>
      </c>
      <c r="H27" s="89"/>
      <c r="I27" s="63" t="s">
        <v>51</v>
      </c>
      <c r="J27" s="192">
        <v>189200</v>
      </c>
      <c r="K27" s="192"/>
      <c r="L27" s="55" t="s">
        <v>52</v>
      </c>
      <c r="M27" s="151">
        <f t="shared" si="5"/>
        <v>0</v>
      </c>
      <c r="N27" s="152"/>
      <c r="O27" s="64" t="s">
        <v>1</v>
      </c>
      <c r="P27" s="126"/>
      <c r="Q27" s="127"/>
      <c r="R27" s="64" t="s">
        <v>1</v>
      </c>
      <c r="T27" s="25">
        <f>SMALL(M27:R27,1)</f>
        <v>0</v>
      </c>
    </row>
    <row r="28" spans="1:25" ht="13.8" customHeight="1" x14ac:dyDescent="0.2">
      <c r="A28" s="186"/>
      <c r="B28" s="179" t="s">
        <v>65</v>
      </c>
      <c r="C28" s="180"/>
      <c r="D28" s="180"/>
      <c r="E28" s="180"/>
      <c r="F28" s="99" t="str">
        <f t="shared" si="4"/>
        <v>□</v>
      </c>
      <c r="G28" s="48" t="s">
        <v>0</v>
      </c>
      <c r="H28" s="90"/>
      <c r="I28" s="49" t="s">
        <v>51</v>
      </c>
      <c r="J28" s="181">
        <v>585000</v>
      </c>
      <c r="K28" s="181"/>
      <c r="L28" s="65" t="s">
        <v>52</v>
      </c>
      <c r="M28" s="131">
        <f t="shared" si="5"/>
        <v>0</v>
      </c>
      <c r="N28" s="132"/>
      <c r="O28" s="28" t="s">
        <v>1</v>
      </c>
      <c r="P28" s="133"/>
      <c r="Q28" s="134"/>
      <c r="R28" s="28" t="s">
        <v>1</v>
      </c>
      <c r="T28" s="25">
        <f>SMALL(M28:R28,1)</f>
        <v>0</v>
      </c>
    </row>
    <row r="29" spans="1:25" ht="18" customHeight="1" x14ac:dyDescent="0.2">
      <c r="A29" s="186"/>
      <c r="B29" s="179" t="s">
        <v>66</v>
      </c>
      <c r="C29" s="182"/>
      <c r="D29" s="162" t="s">
        <v>62</v>
      </c>
      <c r="E29" s="163"/>
      <c r="F29" s="94" t="str">
        <f t="shared" si="4"/>
        <v>□</v>
      </c>
      <c r="G29" s="50" t="s">
        <v>0</v>
      </c>
      <c r="H29" s="91"/>
      <c r="I29" s="51" t="s">
        <v>51</v>
      </c>
      <c r="J29" s="164">
        <v>850000</v>
      </c>
      <c r="K29" s="164"/>
      <c r="L29" s="52" t="s">
        <v>52</v>
      </c>
      <c r="M29" s="165">
        <f t="shared" si="5"/>
        <v>0</v>
      </c>
      <c r="N29" s="166"/>
      <c r="O29" s="26" t="s">
        <v>1</v>
      </c>
      <c r="P29" s="167"/>
      <c r="Q29" s="168"/>
      <c r="R29" s="26" t="s">
        <v>1</v>
      </c>
      <c r="T29" s="25">
        <f>SMALL(M29:R29,1)</f>
        <v>0</v>
      </c>
    </row>
    <row r="30" spans="1:25" ht="18" customHeight="1" x14ac:dyDescent="0.2">
      <c r="A30" s="186"/>
      <c r="B30" s="183"/>
      <c r="C30" s="184"/>
      <c r="D30" s="173" t="s">
        <v>61</v>
      </c>
      <c r="E30" s="174"/>
      <c r="F30" s="95" t="str">
        <f t="shared" si="4"/>
        <v>■</v>
      </c>
      <c r="G30" s="46" t="s">
        <v>0</v>
      </c>
      <c r="H30" s="87">
        <v>1</v>
      </c>
      <c r="I30" s="41" t="s">
        <v>51</v>
      </c>
      <c r="J30" s="143">
        <v>955000</v>
      </c>
      <c r="K30" s="143"/>
      <c r="L30" s="47" t="s">
        <v>52</v>
      </c>
      <c r="M30" s="144">
        <f t="shared" si="5"/>
        <v>955000</v>
      </c>
      <c r="N30" s="145"/>
      <c r="O30" s="24" t="s">
        <v>1</v>
      </c>
      <c r="P30" s="146">
        <v>1000000</v>
      </c>
      <c r="Q30" s="147"/>
      <c r="R30" s="24" t="s">
        <v>1</v>
      </c>
      <c r="T30" s="25">
        <f>SMALL(M30:R30,1)</f>
        <v>955000</v>
      </c>
    </row>
    <row r="31" spans="1:25" ht="18" customHeight="1" x14ac:dyDescent="0.2">
      <c r="A31" s="186"/>
      <c r="B31" s="183"/>
      <c r="C31" s="184"/>
      <c r="D31" s="177" t="s">
        <v>63</v>
      </c>
      <c r="E31" s="178"/>
      <c r="F31" s="96" t="str">
        <f t="shared" si="4"/>
        <v>□</v>
      </c>
      <c r="G31" s="61" t="s">
        <v>0</v>
      </c>
      <c r="H31" s="88"/>
      <c r="I31" s="42" t="s">
        <v>51</v>
      </c>
      <c r="J31" s="150">
        <v>1231000</v>
      </c>
      <c r="K31" s="150"/>
      <c r="L31" s="54" t="s">
        <v>52</v>
      </c>
      <c r="M31" s="169">
        <f t="shared" si="5"/>
        <v>0</v>
      </c>
      <c r="N31" s="170"/>
      <c r="O31" s="66" t="s">
        <v>1</v>
      </c>
      <c r="P31" s="171"/>
      <c r="Q31" s="172"/>
      <c r="R31" s="66" t="s">
        <v>1</v>
      </c>
      <c r="T31" s="25"/>
    </row>
    <row r="32" spans="1:25" ht="13.8" customHeight="1" x14ac:dyDescent="0.2">
      <c r="A32" s="186"/>
      <c r="B32" s="128" t="s">
        <v>67</v>
      </c>
      <c r="C32" s="159"/>
      <c r="D32" s="162" t="s">
        <v>13</v>
      </c>
      <c r="E32" s="163"/>
      <c r="F32" s="94" t="str">
        <f t="shared" si="4"/>
        <v>□</v>
      </c>
      <c r="G32" s="50" t="s">
        <v>0</v>
      </c>
      <c r="H32" s="83"/>
      <c r="I32" s="51" t="s">
        <v>73</v>
      </c>
      <c r="J32" s="164">
        <v>260600</v>
      </c>
      <c r="K32" s="164"/>
      <c r="L32" s="52" t="s">
        <v>52</v>
      </c>
      <c r="M32" s="165">
        <f t="shared" si="5"/>
        <v>0</v>
      </c>
      <c r="N32" s="166"/>
      <c r="O32" s="26" t="s">
        <v>1</v>
      </c>
      <c r="P32" s="167"/>
      <c r="Q32" s="168"/>
      <c r="R32" s="26" t="s">
        <v>1</v>
      </c>
      <c r="T32" s="25">
        <f t="shared" ref="T32:T45" si="6">SMALL(M32:R32,1)</f>
        <v>0</v>
      </c>
    </row>
    <row r="33" spans="1:20" ht="13.8" customHeight="1" x14ac:dyDescent="0.2">
      <c r="A33" s="186"/>
      <c r="B33" s="160"/>
      <c r="C33" s="161"/>
      <c r="D33" s="173" t="s">
        <v>14</v>
      </c>
      <c r="E33" s="174"/>
      <c r="F33" s="95" t="str">
        <f t="shared" si="4"/>
        <v>□</v>
      </c>
      <c r="G33" s="46" t="s">
        <v>0</v>
      </c>
      <c r="H33" s="87"/>
      <c r="I33" s="41" t="s">
        <v>51</v>
      </c>
      <c r="J33" s="143">
        <v>359700</v>
      </c>
      <c r="K33" s="143"/>
      <c r="L33" s="47" t="s">
        <v>52</v>
      </c>
      <c r="M33" s="144">
        <f t="shared" si="5"/>
        <v>0</v>
      </c>
      <c r="N33" s="145"/>
      <c r="O33" s="24" t="s">
        <v>1</v>
      </c>
      <c r="P33" s="146"/>
      <c r="Q33" s="147"/>
      <c r="R33" s="24" t="s">
        <v>1</v>
      </c>
      <c r="T33" s="25">
        <f t="shared" si="6"/>
        <v>0</v>
      </c>
    </row>
    <row r="34" spans="1:20" ht="13.8" customHeight="1" x14ac:dyDescent="0.2">
      <c r="A34" s="186"/>
      <c r="B34" s="175"/>
      <c r="C34" s="176"/>
      <c r="D34" s="177" t="s">
        <v>15</v>
      </c>
      <c r="E34" s="178"/>
      <c r="F34" s="96" t="str">
        <f t="shared" si="4"/>
        <v>□</v>
      </c>
      <c r="G34" s="61" t="s">
        <v>0</v>
      </c>
      <c r="H34" s="88"/>
      <c r="I34" s="42" t="s">
        <v>51</v>
      </c>
      <c r="J34" s="150">
        <v>298900</v>
      </c>
      <c r="K34" s="150"/>
      <c r="L34" s="54" t="s">
        <v>52</v>
      </c>
      <c r="M34" s="169">
        <f t="shared" si="5"/>
        <v>0</v>
      </c>
      <c r="N34" s="170"/>
      <c r="O34" s="66" t="s">
        <v>1</v>
      </c>
      <c r="P34" s="171"/>
      <c r="Q34" s="172"/>
      <c r="R34" s="66" t="s">
        <v>1</v>
      </c>
      <c r="T34" s="25">
        <f t="shared" si="6"/>
        <v>0</v>
      </c>
    </row>
    <row r="35" spans="1:20" ht="13.8" customHeight="1" x14ac:dyDescent="0.2">
      <c r="A35" s="186"/>
      <c r="B35" s="128" t="s">
        <v>68</v>
      </c>
      <c r="C35" s="159"/>
      <c r="D35" s="162" t="s">
        <v>16</v>
      </c>
      <c r="E35" s="163"/>
      <c r="F35" s="94" t="str">
        <f t="shared" si="4"/>
        <v>□</v>
      </c>
      <c r="G35" s="50" t="s">
        <v>0</v>
      </c>
      <c r="H35" s="83"/>
      <c r="I35" s="51" t="s">
        <v>74</v>
      </c>
      <c r="J35" s="164">
        <v>19600</v>
      </c>
      <c r="K35" s="164"/>
      <c r="L35" s="52" t="s">
        <v>52</v>
      </c>
      <c r="M35" s="165">
        <f t="shared" si="5"/>
        <v>0</v>
      </c>
      <c r="N35" s="166"/>
      <c r="O35" s="26" t="s">
        <v>1</v>
      </c>
      <c r="P35" s="167"/>
      <c r="Q35" s="168"/>
      <c r="R35" s="26" t="s">
        <v>1</v>
      </c>
      <c r="T35" s="25">
        <f t="shared" si="6"/>
        <v>0</v>
      </c>
    </row>
    <row r="36" spans="1:20" ht="13.8" customHeight="1" x14ac:dyDescent="0.2">
      <c r="A36" s="186"/>
      <c r="B36" s="160"/>
      <c r="C36" s="161"/>
      <c r="D36" s="173" t="s">
        <v>17</v>
      </c>
      <c r="E36" s="174"/>
      <c r="F36" s="95" t="str">
        <f t="shared" si="4"/>
        <v>■</v>
      </c>
      <c r="G36" s="46" t="s">
        <v>0</v>
      </c>
      <c r="H36" s="87">
        <v>3</v>
      </c>
      <c r="I36" s="41" t="s">
        <v>51</v>
      </c>
      <c r="J36" s="150">
        <v>32800</v>
      </c>
      <c r="K36" s="150"/>
      <c r="L36" s="47" t="s">
        <v>52</v>
      </c>
      <c r="M36" s="144">
        <f t="shared" si="5"/>
        <v>98400</v>
      </c>
      <c r="N36" s="145"/>
      <c r="O36" s="24" t="s">
        <v>1</v>
      </c>
      <c r="P36" s="146">
        <v>100000</v>
      </c>
      <c r="Q36" s="147"/>
      <c r="R36" s="24" t="s">
        <v>1</v>
      </c>
      <c r="T36" s="25">
        <f t="shared" si="6"/>
        <v>98400</v>
      </c>
    </row>
    <row r="37" spans="1:20" ht="13.8" customHeight="1" x14ac:dyDescent="0.2">
      <c r="A37" s="186"/>
      <c r="B37" s="128" t="s">
        <v>69</v>
      </c>
      <c r="C37" s="159"/>
      <c r="D37" s="162" t="s">
        <v>18</v>
      </c>
      <c r="E37" s="163"/>
      <c r="F37" s="94" t="str">
        <f t="shared" si="4"/>
        <v>□</v>
      </c>
      <c r="G37" s="50" t="s">
        <v>0</v>
      </c>
      <c r="H37" s="91"/>
      <c r="I37" s="51" t="s">
        <v>51</v>
      </c>
      <c r="J37" s="164">
        <v>43900</v>
      </c>
      <c r="K37" s="164"/>
      <c r="L37" s="52" t="s">
        <v>52</v>
      </c>
      <c r="M37" s="165">
        <f t="shared" si="5"/>
        <v>0</v>
      </c>
      <c r="N37" s="166"/>
      <c r="O37" s="26" t="s">
        <v>1</v>
      </c>
      <c r="P37" s="167"/>
      <c r="Q37" s="168"/>
      <c r="R37" s="26" t="s">
        <v>1</v>
      </c>
      <c r="T37" s="25">
        <f t="shared" si="6"/>
        <v>0</v>
      </c>
    </row>
    <row r="38" spans="1:20" ht="13.8" customHeight="1" x14ac:dyDescent="0.2">
      <c r="A38" s="186"/>
      <c r="B38" s="160"/>
      <c r="C38" s="161"/>
      <c r="D38" s="141" t="s">
        <v>19</v>
      </c>
      <c r="E38" s="142"/>
      <c r="F38" s="95" t="str">
        <f t="shared" si="4"/>
        <v>□</v>
      </c>
      <c r="G38" s="46" t="s">
        <v>0</v>
      </c>
      <c r="H38" s="81"/>
      <c r="I38" s="41" t="s">
        <v>51</v>
      </c>
      <c r="J38" s="143">
        <v>10000</v>
      </c>
      <c r="K38" s="143"/>
      <c r="L38" s="47" t="s">
        <v>52</v>
      </c>
      <c r="M38" s="144">
        <f t="shared" si="5"/>
        <v>0</v>
      </c>
      <c r="N38" s="145"/>
      <c r="O38" s="24" t="s">
        <v>1</v>
      </c>
      <c r="P38" s="146"/>
      <c r="Q38" s="147"/>
      <c r="R38" s="24" t="s">
        <v>1</v>
      </c>
      <c r="T38" s="25">
        <f t="shared" si="6"/>
        <v>0</v>
      </c>
    </row>
    <row r="39" spans="1:20" ht="13.8" customHeight="1" x14ac:dyDescent="0.2">
      <c r="A39" s="186"/>
      <c r="B39" s="160"/>
      <c r="C39" s="161"/>
      <c r="D39" s="153" t="s">
        <v>20</v>
      </c>
      <c r="E39" s="154"/>
      <c r="F39" s="97" t="str">
        <f t="shared" si="4"/>
        <v>□</v>
      </c>
      <c r="G39" s="53" t="s">
        <v>0</v>
      </c>
      <c r="H39" s="80"/>
      <c r="I39" s="40" t="s">
        <v>73</v>
      </c>
      <c r="J39" s="150">
        <v>35100</v>
      </c>
      <c r="K39" s="150"/>
      <c r="L39" s="45" t="s">
        <v>52</v>
      </c>
      <c r="M39" s="155">
        <f t="shared" si="5"/>
        <v>0</v>
      </c>
      <c r="N39" s="156"/>
      <c r="O39" s="27" t="s">
        <v>1</v>
      </c>
      <c r="P39" s="157"/>
      <c r="Q39" s="158"/>
      <c r="R39" s="27" t="s">
        <v>1</v>
      </c>
      <c r="T39" s="25">
        <f t="shared" si="6"/>
        <v>0</v>
      </c>
    </row>
    <row r="40" spans="1:20" ht="13.8" customHeight="1" x14ac:dyDescent="0.2">
      <c r="A40" s="186"/>
      <c r="B40" s="128" t="s">
        <v>70</v>
      </c>
      <c r="C40" s="159"/>
      <c r="D40" s="162" t="s">
        <v>21</v>
      </c>
      <c r="E40" s="163"/>
      <c r="F40" s="94" t="str">
        <f t="shared" si="4"/>
        <v>□</v>
      </c>
      <c r="G40" s="50" t="s">
        <v>0</v>
      </c>
      <c r="H40" s="91"/>
      <c r="I40" s="51" t="s">
        <v>51</v>
      </c>
      <c r="J40" s="164">
        <v>149700</v>
      </c>
      <c r="K40" s="164"/>
      <c r="L40" s="52" t="s">
        <v>52</v>
      </c>
      <c r="M40" s="165">
        <f t="shared" si="5"/>
        <v>0</v>
      </c>
      <c r="N40" s="166"/>
      <c r="O40" s="26" t="s">
        <v>1</v>
      </c>
      <c r="P40" s="167"/>
      <c r="Q40" s="168"/>
      <c r="R40" s="26" t="s">
        <v>1</v>
      </c>
      <c r="T40" s="25">
        <f t="shared" si="6"/>
        <v>0</v>
      </c>
    </row>
    <row r="41" spans="1:20" ht="13.8" customHeight="1" x14ac:dyDescent="0.2">
      <c r="A41" s="186"/>
      <c r="B41" s="160"/>
      <c r="C41" s="161"/>
      <c r="D41" s="141" t="s">
        <v>22</v>
      </c>
      <c r="E41" s="142"/>
      <c r="F41" s="95" t="str">
        <f t="shared" si="4"/>
        <v>□</v>
      </c>
      <c r="G41" s="46" t="s">
        <v>0</v>
      </c>
      <c r="H41" s="87"/>
      <c r="I41" s="41" t="s">
        <v>51</v>
      </c>
      <c r="J41" s="143">
        <v>13800</v>
      </c>
      <c r="K41" s="143"/>
      <c r="L41" s="47" t="s">
        <v>52</v>
      </c>
      <c r="M41" s="144">
        <f t="shared" si="5"/>
        <v>0</v>
      </c>
      <c r="N41" s="145"/>
      <c r="O41" s="24" t="s">
        <v>1</v>
      </c>
      <c r="P41" s="146"/>
      <c r="Q41" s="147"/>
      <c r="R41" s="24" t="s">
        <v>1</v>
      </c>
      <c r="T41" s="25">
        <f t="shared" si="6"/>
        <v>0</v>
      </c>
    </row>
    <row r="42" spans="1:20" ht="13.8" customHeight="1" x14ac:dyDescent="0.2">
      <c r="A42" s="186"/>
      <c r="B42" s="160"/>
      <c r="C42" s="161"/>
      <c r="D42" s="148" t="s">
        <v>79</v>
      </c>
      <c r="E42" s="30" t="s">
        <v>23</v>
      </c>
      <c r="F42" s="95" t="str">
        <f t="shared" si="4"/>
        <v>□</v>
      </c>
      <c r="G42" s="46" t="s">
        <v>0</v>
      </c>
      <c r="H42" s="87"/>
      <c r="I42" s="41" t="s">
        <v>51</v>
      </c>
      <c r="J42" s="143">
        <v>134600</v>
      </c>
      <c r="K42" s="143"/>
      <c r="L42" s="47" t="s">
        <v>52</v>
      </c>
      <c r="M42" s="144">
        <f t="shared" si="5"/>
        <v>0</v>
      </c>
      <c r="N42" s="145"/>
      <c r="O42" s="24" t="s">
        <v>1</v>
      </c>
      <c r="P42" s="146"/>
      <c r="Q42" s="147"/>
      <c r="R42" s="24" t="s">
        <v>1</v>
      </c>
      <c r="T42" s="25">
        <f t="shared" si="6"/>
        <v>0</v>
      </c>
    </row>
    <row r="43" spans="1:20" ht="13.8" customHeight="1" x14ac:dyDescent="0.2">
      <c r="A43" s="186"/>
      <c r="B43" s="160"/>
      <c r="C43" s="161"/>
      <c r="D43" s="149"/>
      <c r="E43" s="74" t="s">
        <v>24</v>
      </c>
      <c r="F43" s="98" t="str">
        <f t="shared" si="4"/>
        <v>□</v>
      </c>
      <c r="G43" s="62" t="s">
        <v>0</v>
      </c>
      <c r="H43" s="89"/>
      <c r="I43" s="63" t="s">
        <v>51</v>
      </c>
      <c r="J43" s="150">
        <v>26400</v>
      </c>
      <c r="K43" s="150"/>
      <c r="L43" s="55" t="s">
        <v>52</v>
      </c>
      <c r="M43" s="151">
        <f t="shared" si="5"/>
        <v>0</v>
      </c>
      <c r="N43" s="152"/>
      <c r="O43" s="64" t="s">
        <v>1</v>
      </c>
      <c r="P43" s="126"/>
      <c r="Q43" s="127"/>
      <c r="R43" s="64" t="s">
        <v>1</v>
      </c>
      <c r="T43" s="25">
        <f t="shared" si="6"/>
        <v>0</v>
      </c>
    </row>
    <row r="44" spans="1:20" ht="13.8" customHeight="1" x14ac:dyDescent="0.2">
      <c r="A44" s="186"/>
      <c r="B44" s="128" t="s">
        <v>71</v>
      </c>
      <c r="C44" s="129"/>
      <c r="D44" s="129"/>
      <c r="E44" s="129"/>
      <c r="F44" s="99" t="str">
        <f t="shared" si="4"/>
        <v>□</v>
      </c>
      <c r="G44" s="48" t="s">
        <v>0</v>
      </c>
      <c r="H44" s="92"/>
      <c r="I44" s="49" t="s">
        <v>73</v>
      </c>
      <c r="J44" s="130">
        <v>19800</v>
      </c>
      <c r="K44" s="130"/>
      <c r="L44" s="65" t="s">
        <v>52</v>
      </c>
      <c r="M44" s="131">
        <f t="shared" si="5"/>
        <v>0</v>
      </c>
      <c r="N44" s="132"/>
      <c r="O44" s="28" t="s">
        <v>1</v>
      </c>
      <c r="P44" s="133"/>
      <c r="Q44" s="134"/>
      <c r="R44" s="28" t="s">
        <v>1</v>
      </c>
      <c r="T44" s="25">
        <f t="shared" si="6"/>
        <v>0</v>
      </c>
    </row>
    <row r="45" spans="1:20" ht="13.8" customHeight="1" x14ac:dyDescent="0.2">
      <c r="A45" s="186"/>
      <c r="B45" s="135" t="s">
        <v>72</v>
      </c>
      <c r="C45" s="136"/>
      <c r="D45" s="136"/>
      <c r="E45" s="136"/>
      <c r="F45" s="100" t="str">
        <f t="shared" si="4"/>
        <v>□</v>
      </c>
      <c r="G45" s="67" t="s">
        <v>0</v>
      </c>
      <c r="H45" s="93"/>
      <c r="I45" s="68" t="s">
        <v>51</v>
      </c>
      <c r="J45" s="130">
        <v>300000</v>
      </c>
      <c r="K45" s="130"/>
      <c r="L45" s="69" t="s">
        <v>52</v>
      </c>
      <c r="M45" s="137">
        <f t="shared" si="5"/>
        <v>0</v>
      </c>
      <c r="N45" s="138"/>
      <c r="O45" s="70" t="s">
        <v>1</v>
      </c>
      <c r="P45" s="139"/>
      <c r="Q45" s="140"/>
      <c r="R45" s="70" t="s">
        <v>1</v>
      </c>
      <c r="T45" s="25">
        <f t="shared" si="6"/>
        <v>0</v>
      </c>
    </row>
    <row r="46" spans="1:20" ht="13.8" customHeight="1" x14ac:dyDescent="0.2">
      <c r="A46" s="187"/>
      <c r="B46" s="113" t="s">
        <v>6</v>
      </c>
      <c r="C46" s="113"/>
      <c r="D46" s="113"/>
      <c r="E46" s="113"/>
      <c r="F46" s="113"/>
      <c r="G46" s="115">
        <f>SUM(T26:T45)</f>
        <v>1053400</v>
      </c>
      <c r="H46" s="115"/>
      <c r="I46" s="115"/>
      <c r="J46" s="115"/>
      <c r="K46" s="115"/>
      <c r="L46" s="115"/>
      <c r="M46" s="115"/>
      <c r="N46" s="115"/>
      <c r="O46" s="115"/>
      <c r="P46" s="115"/>
      <c r="Q46" s="117" t="s">
        <v>10</v>
      </c>
      <c r="R46" s="118"/>
    </row>
    <row r="47" spans="1:20" ht="13.8" customHeight="1" x14ac:dyDescent="0.2">
      <c r="A47" s="188"/>
      <c r="B47" s="114"/>
      <c r="C47" s="114"/>
      <c r="D47" s="114"/>
      <c r="E47" s="114"/>
      <c r="F47" s="114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9"/>
      <c r="R47" s="120"/>
    </row>
    <row r="48" spans="1:20" ht="7.95" customHeight="1" x14ac:dyDescent="0.15">
      <c r="A48" s="15"/>
      <c r="B48" s="8"/>
      <c r="C48" s="8"/>
      <c r="D48" s="8"/>
      <c r="E48" s="8"/>
      <c r="F48" s="8"/>
      <c r="G48" s="9"/>
      <c r="H48" s="9"/>
      <c r="I48" s="9"/>
      <c r="J48" s="9"/>
      <c r="K48" s="9"/>
      <c r="L48" s="9"/>
      <c r="M48" s="9"/>
      <c r="N48" s="11"/>
      <c r="O48" s="11"/>
      <c r="P48" s="10"/>
      <c r="Q48" s="10"/>
      <c r="R48" s="16"/>
    </row>
    <row r="49" spans="1:24" s="20" customFormat="1" ht="28.5" customHeight="1" x14ac:dyDescent="0.2">
      <c r="A49" s="121" t="s">
        <v>81</v>
      </c>
      <c r="B49" s="122"/>
      <c r="C49" s="122"/>
      <c r="D49" s="122"/>
      <c r="E49" s="122"/>
      <c r="F49" s="122"/>
      <c r="G49" s="123">
        <f>SUM(G24+G46)</f>
        <v>2989400</v>
      </c>
      <c r="H49" s="123"/>
      <c r="I49" s="123"/>
      <c r="J49" s="123"/>
      <c r="K49" s="123"/>
      <c r="L49" s="123"/>
      <c r="M49" s="123"/>
      <c r="N49" s="123"/>
      <c r="O49" s="123"/>
      <c r="P49" s="123"/>
      <c r="Q49" s="124" t="s">
        <v>12</v>
      </c>
      <c r="R49" s="125"/>
      <c r="S49" s="19"/>
      <c r="T49"/>
      <c r="U49"/>
      <c r="V49"/>
      <c r="W49"/>
      <c r="X49"/>
    </row>
    <row r="50" spans="1:24" s="20" customFormat="1" ht="20.100000000000001" customHeight="1" x14ac:dyDescent="0.2">
      <c r="A50" s="71"/>
      <c r="B50" s="104"/>
      <c r="C50" s="104"/>
      <c r="D50" s="104"/>
      <c r="E50" s="104"/>
      <c r="F50" s="104"/>
      <c r="G50" s="21"/>
      <c r="I50" s="71"/>
      <c r="J50" s="71"/>
      <c r="K50" s="105"/>
      <c r="L50" s="105"/>
      <c r="M50" s="105"/>
      <c r="N50" s="105"/>
      <c r="O50" s="105"/>
      <c r="P50" s="105"/>
      <c r="Q50" s="105"/>
      <c r="R50" s="105"/>
      <c r="S50" s="19"/>
      <c r="T50"/>
      <c r="U50" s="106" t="s">
        <v>83</v>
      </c>
      <c r="V50" s="106"/>
      <c r="W50" s="76"/>
      <c r="X50" s="76"/>
    </row>
    <row r="51" spans="1:24" ht="20.100000000000001" customHeight="1" x14ac:dyDescent="0.2">
      <c r="A51" s="71"/>
      <c r="B51" s="107"/>
      <c r="C51" s="107"/>
      <c r="D51" s="107"/>
      <c r="E51" s="107"/>
      <c r="F51" s="107"/>
      <c r="G51" s="72"/>
      <c r="I51" s="71"/>
      <c r="J51" s="71"/>
      <c r="K51" s="107"/>
      <c r="L51" s="107"/>
      <c r="M51" s="107"/>
      <c r="N51" s="107"/>
      <c r="O51" s="107"/>
      <c r="P51" s="107"/>
      <c r="Q51" s="107"/>
      <c r="R51" s="73"/>
      <c r="S51" s="17"/>
      <c r="U51" s="77" t="s">
        <v>84</v>
      </c>
      <c r="V51" s="77" t="s">
        <v>54</v>
      </c>
      <c r="W51" s="75" t="s">
        <v>85</v>
      </c>
      <c r="X51" s="75" t="s">
        <v>86</v>
      </c>
    </row>
    <row r="52" spans="1:24" ht="34.799999999999997" customHeight="1" x14ac:dyDescent="0.2">
      <c r="A52" s="108" t="s">
        <v>80</v>
      </c>
      <c r="B52" s="109"/>
      <c r="C52" s="109"/>
      <c r="D52" s="109"/>
      <c r="E52" s="109"/>
      <c r="F52" s="109"/>
      <c r="G52" s="110">
        <f>IF(M5="■",V52,U52)</f>
        <v>587000</v>
      </c>
      <c r="H52" s="110"/>
      <c r="I52" s="110"/>
      <c r="J52" s="110"/>
      <c r="K52" s="110"/>
      <c r="L52" s="110"/>
      <c r="M52" s="110"/>
      <c r="N52" s="110"/>
      <c r="O52" s="110"/>
      <c r="P52" s="110"/>
      <c r="Q52" s="111" t="s">
        <v>11</v>
      </c>
      <c r="R52" s="112"/>
      <c r="S52" s="18"/>
      <c r="U52" s="78">
        <f>IF((ROUNDDOWN(G49*0.2,-3))&gt;=200000,200000,(ROUNDDOWN(G49*0.2,-3)))</f>
        <v>200000</v>
      </c>
      <c r="V52" s="78">
        <f>IF((W52+X52)&gt;=600000,600000,(W52+X52))</f>
        <v>587000</v>
      </c>
      <c r="W52" s="79">
        <f>IF((ROUNDDOWN(G24*0.2,-3))&gt;=600000,600000,(ROUNDDOWN(G24*0.2,-3)))</f>
        <v>387000</v>
      </c>
      <c r="X52" s="79">
        <f>IF((ROUNDDOWN(G46*0.2,-3))&gt;=200000,200000,(ROUNDDOWN(G46*0.2,-3)))</f>
        <v>200000</v>
      </c>
    </row>
    <row r="53" spans="1:24" ht="6.6" customHeight="1" x14ac:dyDescent="0.2">
      <c r="A53" s="5"/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/>
      <c r="Q53"/>
      <c r="R53" s="14"/>
    </row>
    <row r="54" spans="1:24" ht="24" customHeight="1" x14ac:dyDescent="0.2">
      <c r="A54" s="5"/>
      <c r="B54" s="103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/>
      <c r="Q54"/>
      <c r="R54" s="14"/>
    </row>
    <row r="55" spans="1:24" ht="24" customHeight="1" x14ac:dyDescent="0.2">
      <c r="A55" s="5"/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/>
      <c r="Q55"/>
      <c r="R55" s="14"/>
    </row>
    <row r="56" spans="1:24" ht="24" customHeight="1" x14ac:dyDescent="0.2">
      <c r="A56" s="5"/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/>
      <c r="Q56"/>
      <c r="R56" s="14"/>
    </row>
    <row r="57" spans="1:24" ht="14.4" x14ac:dyDescent="0.2"/>
  </sheetData>
  <sheetProtection selectLockedCells="1"/>
  <mergeCells count="195">
    <mergeCell ref="P6:Q6"/>
    <mergeCell ref="M8:N8"/>
    <mergeCell ref="J6:K6"/>
    <mergeCell ref="N4:O4"/>
    <mergeCell ref="N5:O5"/>
    <mergeCell ref="D6:E6"/>
    <mergeCell ref="D7:E7"/>
    <mergeCell ref="D8:E8"/>
    <mergeCell ref="J7:K7"/>
    <mergeCell ref="J8:K8"/>
    <mergeCell ref="D9:E9"/>
    <mergeCell ref="D10:E10"/>
    <mergeCell ref="D11:E11"/>
    <mergeCell ref="D12:E12"/>
    <mergeCell ref="D13:E13"/>
    <mergeCell ref="D14:E14"/>
    <mergeCell ref="C6:C8"/>
    <mergeCell ref="C9:C11"/>
    <mergeCell ref="C12:C14"/>
    <mergeCell ref="B35:C36"/>
    <mergeCell ref="B37:C39"/>
    <mergeCell ref="B15:B23"/>
    <mergeCell ref="C21:E21"/>
    <mergeCell ref="C23:E23"/>
    <mergeCell ref="D15:E15"/>
    <mergeCell ref="D16:E16"/>
    <mergeCell ref="D17:E17"/>
    <mergeCell ref="D18:E18"/>
    <mergeCell ref="D19:E19"/>
    <mergeCell ref="D20:E20"/>
    <mergeCell ref="C15:C16"/>
    <mergeCell ref="C17:C18"/>
    <mergeCell ref="C19:C20"/>
    <mergeCell ref="B26:C27"/>
    <mergeCell ref="C22:E22"/>
    <mergeCell ref="D38:E38"/>
    <mergeCell ref="P29:Q29"/>
    <mergeCell ref="P35:Q35"/>
    <mergeCell ref="P31:Q31"/>
    <mergeCell ref="J18:K18"/>
    <mergeCell ref="J19:K19"/>
    <mergeCell ref="J20:K20"/>
    <mergeCell ref="J21:K21"/>
    <mergeCell ref="J22:K22"/>
    <mergeCell ref="J23:K23"/>
    <mergeCell ref="J26:K26"/>
    <mergeCell ref="J32:K32"/>
    <mergeCell ref="J33:K33"/>
    <mergeCell ref="J34:K34"/>
    <mergeCell ref="M22:N22"/>
    <mergeCell ref="P22:Q22"/>
    <mergeCell ref="M18:N18"/>
    <mergeCell ref="P18:Q18"/>
    <mergeCell ref="P20:Q20"/>
    <mergeCell ref="P19:Q19"/>
    <mergeCell ref="M19:N19"/>
    <mergeCell ref="M20:N20"/>
    <mergeCell ref="M7:N7"/>
    <mergeCell ref="P7:Q7"/>
    <mergeCell ref="P27:Q27"/>
    <mergeCell ref="P28:Q28"/>
    <mergeCell ref="M34:N34"/>
    <mergeCell ref="M35:N35"/>
    <mergeCell ref="M14:N14"/>
    <mergeCell ref="P14:Q14"/>
    <mergeCell ref="M15:N15"/>
    <mergeCell ref="P15:Q15"/>
    <mergeCell ref="M12:N12"/>
    <mergeCell ref="M13:N13"/>
    <mergeCell ref="M17:N17"/>
    <mergeCell ref="P17:Q17"/>
    <mergeCell ref="M16:N16"/>
    <mergeCell ref="P16:Q16"/>
    <mergeCell ref="M38:N38"/>
    <mergeCell ref="P32:Q32"/>
    <mergeCell ref="M36:N36"/>
    <mergeCell ref="P11:Q11"/>
    <mergeCell ref="M11:N11"/>
    <mergeCell ref="P38:Q38"/>
    <mergeCell ref="P30:Q30"/>
    <mergeCell ref="M9:N9"/>
    <mergeCell ref="P9:Q9"/>
    <mergeCell ref="B55:O55"/>
    <mergeCell ref="A2:R2"/>
    <mergeCell ref="A26:A47"/>
    <mergeCell ref="D32:E32"/>
    <mergeCell ref="D33:E33"/>
    <mergeCell ref="D34:E34"/>
    <mergeCell ref="D39:E39"/>
    <mergeCell ref="M40:N40"/>
    <mergeCell ref="D31:E31"/>
    <mergeCell ref="B24:F25"/>
    <mergeCell ref="P4:R5"/>
    <mergeCell ref="M6:N6"/>
    <mergeCell ref="P8:Q8"/>
    <mergeCell ref="D35:E35"/>
    <mergeCell ref="D36:E36"/>
    <mergeCell ref="D26:E26"/>
    <mergeCell ref="D29:E29"/>
    <mergeCell ref="D30:E30"/>
    <mergeCell ref="M26:N26"/>
    <mergeCell ref="M21:N21"/>
    <mergeCell ref="B6:B14"/>
    <mergeCell ref="M10:N10"/>
    <mergeCell ref="A6:A25"/>
    <mergeCell ref="M23:N23"/>
    <mergeCell ref="B56:O56"/>
    <mergeCell ref="B53:O53"/>
    <mergeCell ref="B46:F47"/>
    <mergeCell ref="M28:N28"/>
    <mergeCell ref="M32:N32"/>
    <mergeCell ref="M31:N31"/>
    <mergeCell ref="B28:E28"/>
    <mergeCell ref="D27:E27"/>
    <mergeCell ref="M27:N27"/>
    <mergeCell ref="M29:N29"/>
    <mergeCell ref="M37:N37"/>
    <mergeCell ref="A52:F52"/>
    <mergeCell ref="G52:P52"/>
    <mergeCell ref="J27:K27"/>
    <mergeCell ref="J28:K28"/>
    <mergeCell ref="J29:K29"/>
    <mergeCell ref="B32:C34"/>
    <mergeCell ref="B29:C31"/>
    <mergeCell ref="J30:K30"/>
    <mergeCell ref="J31:K31"/>
    <mergeCell ref="B54:O54"/>
    <mergeCell ref="D37:E37"/>
    <mergeCell ref="M45:N45"/>
    <mergeCell ref="M44:N44"/>
    <mergeCell ref="A1:E1"/>
    <mergeCell ref="A4:E5"/>
    <mergeCell ref="M30:N30"/>
    <mergeCell ref="M33:N33"/>
    <mergeCell ref="K51:Q51"/>
    <mergeCell ref="K50:R50"/>
    <mergeCell ref="P26:Q26"/>
    <mergeCell ref="P21:Q21"/>
    <mergeCell ref="P23:Q23"/>
    <mergeCell ref="Q24:R25"/>
    <mergeCell ref="G24:P25"/>
    <mergeCell ref="B45:E45"/>
    <mergeCell ref="B40:C43"/>
    <mergeCell ref="B51:F51"/>
    <mergeCell ref="P33:Q33"/>
    <mergeCell ref="P34:Q34"/>
    <mergeCell ref="P45:Q45"/>
    <mergeCell ref="A49:F49"/>
    <mergeCell ref="M39:N39"/>
    <mergeCell ref="P10:Q10"/>
    <mergeCell ref="P12:Q12"/>
    <mergeCell ref="P13:Q13"/>
    <mergeCell ref="D40:E40"/>
    <mergeCell ref="D41:E41"/>
    <mergeCell ref="Q52:R52"/>
    <mergeCell ref="Q49:R49"/>
    <mergeCell ref="G49:P49"/>
    <mergeCell ref="G46:P47"/>
    <mergeCell ref="P42:Q42"/>
    <mergeCell ref="P43:Q43"/>
    <mergeCell ref="P44:Q44"/>
    <mergeCell ref="P41:Q41"/>
    <mergeCell ref="B50:F50"/>
    <mergeCell ref="Q46:R47"/>
    <mergeCell ref="M42:N42"/>
    <mergeCell ref="M43:N43"/>
    <mergeCell ref="J44:K44"/>
    <mergeCell ref="J45:K45"/>
    <mergeCell ref="D42:D43"/>
    <mergeCell ref="B44:E44"/>
    <mergeCell ref="M41:N41"/>
    <mergeCell ref="U50:V50"/>
    <mergeCell ref="F4:L5"/>
    <mergeCell ref="J35:K35"/>
    <mergeCell ref="J36:K36"/>
    <mergeCell ref="J37:K37"/>
    <mergeCell ref="J38:K38"/>
    <mergeCell ref="J39:K39"/>
    <mergeCell ref="J40:K40"/>
    <mergeCell ref="J41:K41"/>
    <mergeCell ref="J42:K42"/>
    <mergeCell ref="J43:K43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P36:Q36"/>
    <mergeCell ref="P37:Q37"/>
    <mergeCell ref="P39:Q39"/>
    <mergeCell ref="P40:Q40"/>
  </mergeCells>
  <phoneticPr fontId="2"/>
  <dataValidations count="3">
    <dataValidation type="whole" operator="greaterThanOrEqual" allowBlank="1" showInputMessage="1" showErrorMessage="1" sqref="H45 H8 H21:H23 H33:H34 H36:H37 H40:H43 H27:H31">
      <formula1>1</formula1>
    </dataValidation>
    <dataValidation type="decimal" imeMode="off" operator="greaterThanOrEqual" allowBlank="1" showInputMessage="1" showErrorMessage="1" sqref="H44 H26 H32 H35 H6:H7 H9:H20 H38:H39">
      <formula1>0.001</formula1>
    </dataValidation>
    <dataValidation type="list" allowBlank="1" showInputMessage="1" showErrorMessage="1" sqref="I50:J50 M4:M5">
      <formula1>"□,■"</formula1>
    </dataValidation>
  </dataValidations>
  <pageMargins left="0.78740157480314965" right="0.19685039370078741" top="0.35433070866141736" bottom="0.1181102362204724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 (白)</vt:lpstr>
      <vt:lpstr>様式</vt:lpstr>
      <vt:lpstr>様式!Print_Area</vt:lpstr>
      <vt:lpstr>'様式 (白)'!Print_Area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2021-03-19T01:59:16Z</dcterms:created>
  <dcterms:modified xsi:type="dcterms:W3CDTF">2024-03-19T11:28:48Z</dcterms:modified>
</cp:coreProperties>
</file>