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D7651FA0-E5DA-4996-8AD3-EC8454CDF970}" xr6:coauthVersionLast="47" xr6:coauthVersionMax="47" xr10:uidLastSave="{00000000-0000-0000-0000-000000000000}"/>
  <bookViews>
    <workbookView xWindow="-120" yWindow="-120" windowWidth="29040" windowHeight="15720" xr2:uid="{9DFD7B22-ADBC-47E7-B6DE-A568386BA267}"/>
  </bookViews>
  <sheets>
    <sheet name="様式(家賃補助)"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7" i="6" l="1"/>
  <c r="O76" i="6"/>
  <c r="O75" i="6"/>
  <c r="O74" i="6"/>
  <c r="O73" i="6"/>
  <c r="O72" i="6"/>
  <c r="O71" i="6"/>
  <c r="O70" i="6"/>
  <c r="O69" i="6"/>
  <c r="O68" i="6"/>
  <c r="M77" i="6"/>
  <c r="I77" i="6"/>
  <c r="I76" i="6"/>
  <c r="I75" i="6"/>
  <c r="I74" i="6"/>
  <c r="I73" i="6"/>
  <c r="I72" i="6"/>
  <c r="I71" i="6"/>
  <c r="I70" i="6"/>
  <c r="I69" i="6"/>
  <c r="I68" i="6"/>
  <c r="K77" i="6"/>
  <c r="K76" i="6"/>
  <c r="K75" i="6"/>
  <c r="K74" i="6"/>
  <c r="K73" i="6"/>
  <c r="K72" i="6"/>
  <c r="K71" i="6"/>
  <c r="K70" i="6"/>
  <c r="K69" i="6"/>
  <c r="K68" i="6"/>
  <c r="M75" i="6"/>
  <c r="M74" i="6"/>
  <c r="M73" i="6"/>
  <c r="M72" i="6"/>
  <c r="M71" i="6"/>
  <c r="M70" i="6"/>
  <c r="M69" i="6"/>
  <c r="M68" i="6"/>
  <c r="M76" i="6"/>
  <c r="G77" i="6"/>
  <c r="G76" i="6"/>
  <c r="G75" i="6"/>
  <c r="G74" i="6"/>
  <c r="G73" i="6"/>
  <c r="G72" i="6"/>
  <c r="G71" i="6"/>
  <c r="G70" i="6"/>
  <c r="G69" i="6"/>
  <c r="G68" i="6"/>
  <c r="E77" i="6"/>
  <c r="E76" i="6"/>
  <c r="E75" i="6"/>
  <c r="E74" i="6"/>
  <c r="E73" i="6"/>
  <c r="E72" i="6"/>
  <c r="E71" i="6"/>
  <c r="E70" i="6"/>
  <c r="O64" i="6"/>
  <c r="O63" i="6"/>
  <c r="O62" i="6"/>
  <c r="O61" i="6"/>
  <c r="O60" i="6"/>
  <c r="O59" i="6"/>
  <c r="O58" i="6"/>
  <c r="O57" i="6"/>
  <c r="O56" i="6"/>
  <c r="O55" i="6"/>
  <c r="M64" i="6"/>
  <c r="M63" i="6"/>
  <c r="M62" i="6"/>
  <c r="M61" i="6"/>
  <c r="M60" i="6"/>
  <c r="M59" i="6"/>
  <c r="M58" i="6"/>
  <c r="M57" i="6"/>
  <c r="M56" i="6"/>
  <c r="M55" i="6"/>
  <c r="K64" i="6"/>
  <c r="K63" i="6"/>
  <c r="K62" i="6"/>
  <c r="K61" i="6"/>
  <c r="K60" i="6"/>
  <c r="K59" i="6"/>
  <c r="K58" i="6"/>
  <c r="K57" i="6"/>
  <c r="K56" i="6"/>
  <c r="K55" i="6"/>
  <c r="I64" i="6"/>
  <c r="I63" i="6"/>
  <c r="I62" i="6"/>
  <c r="I61" i="6"/>
  <c r="I60" i="6"/>
  <c r="I59" i="6"/>
  <c r="I58" i="6"/>
  <c r="I57" i="6"/>
  <c r="I56" i="6"/>
  <c r="I55" i="6"/>
  <c r="G64" i="6"/>
  <c r="G63" i="6"/>
  <c r="G62" i="6"/>
  <c r="G61" i="6"/>
  <c r="G60" i="6"/>
  <c r="G59" i="6"/>
  <c r="G58" i="6"/>
  <c r="G57" i="6"/>
  <c r="G56" i="6"/>
  <c r="G55" i="6"/>
  <c r="E64" i="6"/>
  <c r="E63" i="6"/>
  <c r="E62" i="6"/>
  <c r="E61" i="6"/>
  <c r="E60" i="6"/>
  <c r="E59" i="6"/>
  <c r="E58" i="6"/>
  <c r="E57" i="6"/>
</calcChain>
</file>

<file path=xl/sharedStrings.xml><?xml version="1.0" encoding="utf-8"?>
<sst xmlns="http://schemas.openxmlformats.org/spreadsheetml/2006/main" count="79" uniqueCount="41">
  <si>
    <t>氏名</t>
    <rPh sb="0" eb="2">
      <t>シメイ</t>
    </rPh>
    <phoneticPr fontId="2"/>
  </si>
  <si>
    <t>支給金額（賞与・手当含む）</t>
    <rPh sb="0" eb="2">
      <t>シキュウ</t>
    </rPh>
    <rPh sb="2" eb="4">
      <t>キンガク</t>
    </rPh>
    <rPh sb="5" eb="7">
      <t>ショウヨ</t>
    </rPh>
    <rPh sb="8" eb="10">
      <t>テアテ</t>
    </rPh>
    <rPh sb="10" eb="11">
      <t>フク</t>
    </rPh>
    <phoneticPr fontId="2"/>
  </si>
  <si>
    <t>判定</t>
    <rPh sb="0" eb="2">
      <t>ハンテイ</t>
    </rPh>
    <phoneticPr fontId="2"/>
  </si>
  <si>
    <t>合計</t>
    <rPh sb="0" eb="2">
      <t>ゴウケイ</t>
    </rPh>
    <phoneticPr fontId="2"/>
  </si>
  <si>
    <t>・入居料の始期を１か月目として、各常用従業員の給与支給額を記載してください。賞与・手当等があった場合は、合算して記載してください。</t>
    <rPh sb="1" eb="3">
      <t>ニュウキョ</t>
    </rPh>
    <rPh sb="3" eb="4">
      <t>リョウ</t>
    </rPh>
    <rPh sb="5" eb="7">
      <t>シキ</t>
    </rPh>
    <rPh sb="10" eb="12">
      <t>ゲツメ</t>
    </rPh>
    <rPh sb="16" eb="17">
      <t>カク</t>
    </rPh>
    <rPh sb="17" eb="19">
      <t>ジョウヨウ</t>
    </rPh>
    <rPh sb="19" eb="22">
      <t>ジュウギョウイン</t>
    </rPh>
    <rPh sb="23" eb="25">
      <t>キュウヨ</t>
    </rPh>
    <rPh sb="25" eb="28">
      <t>シキュウガク</t>
    </rPh>
    <rPh sb="29" eb="31">
      <t>キサイ</t>
    </rPh>
    <rPh sb="38" eb="40">
      <t>ショウヨ</t>
    </rPh>
    <rPh sb="41" eb="43">
      <t>テア</t>
    </rPh>
    <rPh sb="43" eb="44">
      <t>トウ</t>
    </rPh>
    <rPh sb="48" eb="50">
      <t>バアイ</t>
    </rPh>
    <rPh sb="52" eb="54">
      <t>ガッサン</t>
    </rPh>
    <rPh sb="56" eb="58">
      <t>キサイ</t>
    </rPh>
    <phoneticPr fontId="2"/>
  </si>
  <si>
    <t>・合計欄には１２か月分の合計額を記載してください。</t>
    <rPh sb="1" eb="3">
      <t>ゴウケイ</t>
    </rPh>
    <rPh sb="3" eb="4">
      <t>ラン</t>
    </rPh>
    <rPh sb="9" eb="10">
      <t>ゲツ</t>
    </rPh>
    <rPh sb="10" eb="11">
      <t>ブン</t>
    </rPh>
    <rPh sb="12" eb="14">
      <t>ゴウケイ</t>
    </rPh>
    <rPh sb="14" eb="15">
      <t>ガク</t>
    </rPh>
    <rPh sb="16" eb="18">
      <t>キサイ</t>
    </rPh>
    <phoneticPr fontId="2"/>
  </si>
  <si>
    <t>・合計額が３００万円以上となった場合は、判定欄に「○」を記載してください。</t>
    <rPh sb="1" eb="3">
      <t>ゴウケイ</t>
    </rPh>
    <rPh sb="3" eb="4">
      <t>ガク</t>
    </rPh>
    <rPh sb="8" eb="12">
      <t>マンエンイジョウ</t>
    </rPh>
    <rPh sb="16" eb="18">
      <t>バアイ</t>
    </rPh>
    <rPh sb="20" eb="22">
      <t>ハンテイ</t>
    </rPh>
    <rPh sb="22" eb="23">
      <t>ラン</t>
    </rPh>
    <rPh sb="28" eb="30">
      <t>キサイ</t>
    </rPh>
    <phoneticPr fontId="2"/>
  </si>
  <si>
    <t>常用従業員数</t>
    <rPh sb="0" eb="2">
      <t>ジョウヨウ</t>
    </rPh>
    <rPh sb="2" eb="5">
      <t>ジュウギョウイン</t>
    </rPh>
    <rPh sb="5" eb="6">
      <t>スウ</t>
    </rPh>
    <phoneticPr fontId="2"/>
  </si>
  <si>
    <t>補助金上限額</t>
    <rPh sb="0" eb="3">
      <t>ホジョキン</t>
    </rPh>
    <rPh sb="3" eb="6">
      <t>ジョウゲンガク</t>
    </rPh>
    <phoneticPr fontId="2"/>
  </si>
  <si>
    <t>入居料等実績</t>
    <rPh sb="0" eb="2">
      <t>ニュウキョ</t>
    </rPh>
    <rPh sb="2" eb="3">
      <t>リョウ</t>
    </rPh>
    <rPh sb="3" eb="4">
      <t>トウ</t>
    </rPh>
    <rPh sb="4" eb="6">
      <t>ジッセキ</t>
    </rPh>
    <phoneticPr fontId="2"/>
  </si>
  <si>
    <t>補助金交付額</t>
    <rPh sb="0" eb="3">
      <t>ホジョキン</t>
    </rPh>
    <rPh sb="3" eb="6">
      <t>コウフガク</t>
    </rPh>
    <phoneticPr fontId="2"/>
  </si>
  <si>
    <t>・判定欄には、常用従業員数が３人以上の場合に「○」を記載してください。</t>
    <rPh sb="1" eb="3">
      <t>ハンテイ</t>
    </rPh>
    <rPh sb="3" eb="4">
      <t>ラン</t>
    </rPh>
    <rPh sb="7" eb="9">
      <t>ジョウヨウ</t>
    </rPh>
    <rPh sb="9" eb="12">
      <t>ジュウギョウイン</t>
    </rPh>
    <rPh sb="12" eb="13">
      <t>スウ</t>
    </rPh>
    <rPh sb="15" eb="18">
      <t>ニンイジョウ</t>
    </rPh>
    <rPh sb="19" eb="21">
      <t>バアイ</t>
    </rPh>
    <rPh sb="26" eb="28">
      <t>キサイ</t>
    </rPh>
    <phoneticPr fontId="2"/>
  </si>
  <si>
    <t>・入居料等実績欄には、実際に支払った入居料等を記載してください。</t>
    <rPh sb="1" eb="3">
      <t>ニュウキョ</t>
    </rPh>
    <rPh sb="3" eb="5">
      <t>リョウトウ</t>
    </rPh>
    <rPh sb="5" eb="7">
      <t>ジッセキ</t>
    </rPh>
    <rPh sb="7" eb="8">
      <t>ラン</t>
    </rPh>
    <rPh sb="11" eb="13">
      <t>ジッサイ</t>
    </rPh>
    <rPh sb="14" eb="16">
      <t>シハラ</t>
    </rPh>
    <rPh sb="18" eb="20">
      <t>ニュウキョ</t>
    </rPh>
    <rPh sb="20" eb="21">
      <t>リョウ</t>
    </rPh>
    <rPh sb="21" eb="22">
      <t>トウ</t>
    </rPh>
    <rPh sb="23" eb="25">
      <t>キサイ</t>
    </rPh>
    <phoneticPr fontId="2"/>
  </si>
  <si>
    <t>・補助金交付額欄は、補助金上限額か入居料等実績のうち、いずれか低いほうを記載してください。</t>
    <rPh sb="1" eb="4">
      <t>ホジョキン</t>
    </rPh>
    <rPh sb="4" eb="7">
      <t>コウフガク</t>
    </rPh>
    <rPh sb="7" eb="8">
      <t>ラン</t>
    </rPh>
    <rPh sb="10" eb="13">
      <t>ホジョキン</t>
    </rPh>
    <rPh sb="13" eb="16">
      <t>ジョウゲンガク</t>
    </rPh>
    <rPh sb="17" eb="19">
      <t>ニュウキョ</t>
    </rPh>
    <rPh sb="19" eb="20">
      <t>リョウ</t>
    </rPh>
    <rPh sb="20" eb="21">
      <t>トウ</t>
    </rPh>
    <rPh sb="21" eb="23">
      <t>ジッセキ</t>
    </rPh>
    <rPh sb="31" eb="32">
      <t>ヒク</t>
    </rPh>
    <rPh sb="36" eb="38">
      <t>キサイ</t>
    </rPh>
    <phoneticPr fontId="2"/>
  </si>
  <si>
    <t>・交付申請額欄には、補助金交付額の１２か月分の合計を記載して下さい。</t>
    <rPh sb="1" eb="3">
      <t>コウフ</t>
    </rPh>
    <rPh sb="3" eb="5">
      <t>シンセイ</t>
    </rPh>
    <rPh sb="5" eb="6">
      <t>ガク</t>
    </rPh>
    <rPh sb="6" eb="7">
      <t>ラン</t>
    </rPh>
    <rPh sb="10" eb="13">
      <t>ホジョキン</t>
    </rPh>
    <rPh sb="13" eb="16">
      <t>コウフガク</t>
    </rPh>
    <rPh sb="20" eb="22">
      <t>ゲツブン</t>
    </rPh>
    <rPh sb="23" eb="25">
      <t>ゴウケイ</t>
    </rPh>
    <rPh sb="26" eb="28">
      <t>キサイ</t>
    </rPh>
    <rPh sb="30" eb="31">
      <t>クダ</t>
    </rPh>
    <phoneticPr fontId="2"/>
  </si>
  <si>
    <t>参考：補助金上限額早見表</t>
    <rPh sb="0" eb="2">
      <t>サンコウ</t>
    </rPh>
    <rPh sb="3" eb="5">
      <t>ホジョ</t>
    </rPh>
    <rPh sb="5" eb="6">
      <t>キン</t>
    </rPh>
    <rPh sb="6" eb="9">
      <t>ジョウゲンガク</t>
    </rPh>
    <rPh sb="9" eb="11">
      <t>ハヤミ</t>
    </rPh>
    <rPh sb="11" eb="12">
      <t>ヒョウ</t>
    </rPh>
    <phoneticPr fontId="2"/>
  </si>
  <si>
    <t>従業員数</t>
    <rPh sb="0" eb="3">
      <t>ジュウギョウイン</t>
    </rPh>
    <rPh sb="3" eb="4">
      <t>スウ</t>
    </rPh>
    <phoneticPr fontId="2"/>
  </si>
  <si>
    <t>上限額</t>
    <rPh sb="0" eb="3">
      <t>ジョウゲンガク</t>
    </rPh>
    <phoneticPr fontId="2"/>
  </si>
  <si>
    <t>（中心市街地活性化基本計画における設定区域の場合）</t>
    <rPh sb="1" eb="3">
      <t>チュウシン</t>
    </rPh>
    <rPh sb="3" eb="6">
      <t>シガイチ</t>
    </rPh>
    <rPh sb="6" eb="9">
      <t>カッセイカ</t>
    </rPh>
    <rPh sb="9" eb="11">
      <t>キホン</t>
    </rPh>
    <rPh sb="11" eb="13">
      <t>ケイカク</t>
    </rPh>
    <rPh sb="17" eb="19">
      <t>セッテイ</t>
    </rPh>
    <rPh sb="19" eb="21">
      <t>クイキ</t>
    </rPh>
    <rPh sb="22" eb="24">
      <t>バアイ</t>
    </rPh>
    <phoneticPr fontId="2"/>
  </si>
  <si>
    <t>№</t>
    <phoneticPr fontId="2"/>
  </si>
  <si>
    <t>1か月目</t>
  </si>
  <si>
    <t>2か月目</t>
  </si>
  <si>
    <t>3か月目</t>
  </si>
  <si>
    <t>4か月目</t>
  </si>
  <si>
    <t>5か月目</t>
  </si>
  <si>
    <t>6か月目</t>
  </si>
  <si>
    <t>7か月目</t>
  </si>
  <si>
    <t>8か月目</t>
  </si>
  <si>
    <t>9か月目</t>
  </si>
  <si>
    <t>10か月目</t>
  </si>
  <si>
    <t>11か月目</t>
  </si>
  <si>
    <t>12か月目</t>
  </si>
  <si>
    <t>補助金交付申請額算出調書</t>
    <rPh sb="0" eb="3">
      <t>ホジョキン</t>
    </rPh>
    <rPh sb="3" eb="5">
      <t>コウフ</t>
    </rPh>
    <rPh sb="5" eb="7">
      <t>シンセイ</t>
    </rPh>
    <rPh sb="7" eb="8">
      <t>ガク</t>
    </rPh>
    <rPh sb="8" eb="10">
      <t>サンシュツ</t>
    </rPh>
    <rPh sb="10" eb="12">
      <t>チョウショ</t>
    </rPh>
    <phoneticPr fontId="2"/>
  </si>
  <si>
    <t>（単位：円）</t>
    <rPh sb="1" eb="3">
      <t>タンイ</t>
    </rPh>
    <rPh sb="4" eb="5">
      <t>エン</t>
    </rPh>
    <phoneticPr fontId="2"/>
  </si>
  <si>
    <t>補助金交付
申請額</t>
    <rPh sb="0" eb="2">
      <t>ホジョ</t>
    </rPh>
    <rPh sb="2" eb="3">
      <t>キン</t>
    </rPh>
    <rPh sb="3" eb="5">
      <t>コウフ</t>
    </rPh>
    <rPh sb="6" eb="8">
      <t>シンセイ</t>
    </rPh>
    <rPh sb="8" eb="9">
      <t>ガク</t>
    </rPh>
    <phoneticPr fontId="2"/>
  </si>
  <si>
    <t>・補助金上限額欄には、判定欄が「○」の月について、下記早見表をもとに、常用従業員数に応じた補助金上限額を記載してください。</t>
    <rPh sb="1" eb="4">
      <t>ホジョキン</t>
    </rPh>
    <rPh sb="4" eb="6">
      <t>ジョウゲン</t>
    </rPh>
    <rPh sb="6" eb="7">
      <t>ガク</t>
    </rPh>
    <rPh sb="7" eb="8">
      <t>ラン</t>
    </rPh>
    <rPh sb="11" eb="13">
      <t>ハンテイ</t>
    </rPh>
    <rPh sb="13" eb="14">
      <t>ラン</t>
    </rPh>
    <rPh sb="19" eb="20">
      <t>ツキ</t>
    </rPh>
    <rPh sb="25" eb="27">
      <t>カキ</t>
    </rPh>
    <rPh sb="27" eb="29">
      <t>ハヤミ</t>
    </rPh>
    <rPh sb="29" eb="30">
      <t>ヒョウ</t>
    </rPh>
    <rPh sb="35" eb="37">
      <t>ジョウヨウ</t>
    </rPh>
    <rPh sb="37" eb="40">
      <t>ジュウギョウイン</t>
    </rPh>
    <rPh sb="40" eb="41">
      <t>スウ</t>
    </rPh>
    <rPh sb="42" eb="43">
      <t>オウ</t>
    </rPh>
    <rPh sb="45" eb="48">
      <t>ホジョキン</t>
    </rPh>
    <rPh sb="48" eb="51">
      <t>ジョウゲンガク</t>
    </rPh>
    <rPh sb="52" eb="54">
      <t>キサイ</t>
    </rPh>
    <phoneticPr fontId="2"/>
  </si>
  <si>
    <t>・補助交付申請期間内におけるすべての常用従業員を列記してください。</t>
    <rPh sb="1" eb="3">
      <t>ホジョ</t>
    </rPh>
    <rPh sb="3" eb="5">
      <t>コウフ</t>
    </rPh>
    <rPh sb="5" eb="7">
      <t>シンセイ</t>
    </rPh>
    <rPh sb="7" eb="9">
      <t>キカン</t>
    </rPh>
    <rPh sb="9" eb="10">
      <t>ナイ</t>
    </rPh>
    <rPh sb="18" eb="20">
      <t>ジョウヨウ</t>
    </rPh>
    <rPh sb="20" eb="23">
      <t>ジュウギョウイン</t>
    </rPh>
    <rPh sb="24" eb="26">
      <t>レッキ</t>
    </rPh>
    <phoneticPr fontId="2"/>
  </si>
  <si>
    <t>【その１】</t>
    <phoneticPr fontId="2"/>
  </si>
  <si>
    <t>【その２】</t>
    <phoneticPr fontId="2"/>
  </si>
  <si>
    <t>・【その１】で判定欄が「○」となった従業員のみ列記し、支払い実績の有無を○×で記載してください。</t>
    <rPh sb="7" eb="9">
      <t>ハンテイ</t>
    </rPh>
    <rPh sb="9" eb="10">
      <t>ラン</t>
    </rPh>
    <rPh sb="18" eb="21">
      <t>ジュウギョウイン</t>
    </rPh>
    <rPh sb="23" eb="25">
      <t>レッキ</t>
    </rPh>
    <rPh sb="27" eb="29">
      <t>シハラ</t>
    </rPh>
    <rPh sb="30" eb="32">
      <t>ジッセキ</t>
    </rPh>
    <rPh sb="33" eb="35">
      <t>ウム</t>
    </rPh>
    <rPh sb="39" eb="41">
      <t>キサイ</t>
    </rPh>
    <phoneticPr fontId="2"/>
  </si>
  <si>
    <t>・常用従業員数には、各月の「○」の数の計を記載してください。</t>
    <rPh sb="1" eb="3">
      <t>ジョウヨウ</t>
    </rPh>
    <rPh sb="3" eb="6">
      <t>ジュウギョウイン</t>
    </rPh>
    <rPh sb="6" eb="7">
      <t>スウ</t>
    </rPh>
    <rPh sb="10" eb="11">
      <t>カク</t>
    </rPh>
    <rPh sb="11" eb="12">
      <t>ツキ</t>
    </rPh>
    <rPh sb="17" eb="18">
      <t>カズ</t>
    </rPh>
    <rPh sb="19" eb="20">
      <t>ケイ</t>
    </rPh>
    <rPh sb="21" eb="2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</si>
</sst>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quot;人&quot;;[Red]\-#,##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38" fontId="1" fillId="0" borderId="1" xfId="1" applyFont="1" applyBorder="1" applyAlignment="1">
      <alignment horizontal="center" vertical="center"/>
    </xf>
    <xf numFmtId="38" fontId="1" fillId="0" borderId="0" xfId="1" applyFont="1">
      <alignment vertical="center"/>
    </xf>
    <xf numFmtId="38" fontId="1" fillId="0" borderId="0" xfId="1">
      <alignment vertical="center"/>
    </xf>
    <xf numFmtId="38" fontId="1" fillId="0" borderId="2" xfId="1" applyFont="1" applyBorder="1" applyAlignment="1">
      <alignment vertical="center"/>
    </xf>
    <xf numFmtId="38" fontId="1" fillId="0" borderId="2" xfId="1" applyBorder="1" applyAlignment="1">
      <alignment horizontal="center" vertical="center"/>
    </xf>
    <xf numFmtId="38" fontId="1" fillId="0" borderId="3" xfId="1" applyBorder="1" applyAlignment="1">
      <alignment horizontal="center" vertical="center"/>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6" xfId="1" applyBorder="1" applyAlignment="1">
      <alignment horizontal="center" vertical="center"/>
    </xf>
    <xf numFmtId="38" fontId="1" fillId="0" borderId="7" xfId="1" applyBorder="1" applyAlignment="1">
      <alignment vertical="center"/>
    </xf>
    <xf numFmtId="38" fontId="1" fillId="0" borderId="8" xfId="1" applyBorder="1">
      <alignment vertical="center"/>
    </xf>
    <xf numFmtId="38" fontId="1" fillId="0" borderId="9" xfId="1" applyBorder="1">
      <alignment vertical="center"/>
    </xf>
    <xf numFmtId="38" fontId="1" fillId="0" borderId="10" xfId="1" applyBorder="1">
      <alignment vertical="center"/>
    </xf>
    <xf numFmtId="38" fontId="1" fillId="0" borderId="11" xfId="1" applyBorder="1">
      <alignment vertical="center"/>
    </xf>
    <xf numFmtId="38" fontId="1" fillId="0" borderId="12" xfId="1" applyBorder="1">
      <alignment vertical="center"/>
    </xf>
    <xf numFmtId="38" fontId="1" fillId="0" borderId="13" xfId="1" applyBorder="1">
      <alignment vertical="center"/>
    </xf>
    <xf numFmtId="38" fontId="1" fillId="0" borderId="14" xfId="1" applyBorder="1" applyAlignment="1">
      <alignment vertical="center"/>
    </xf>
    <xf numFmtId="38" fontId="1" fillId="0" borderId="15" xfId="1" applyBorder="1">
      <alignment vertical="center"/>
    </xf>
    <xf numFmtId="38" fontId="1" fillId="0" borderId="16" xfId="1" applyBorder="1">
      <alignment vertical="center"/>
    </xf>
    <xf numFmtId="38" fontId="1" fillId="0" borderId="17" xfId="1" applyBorder="1">
      <alignment vertical="center"/>
    </xf>
    <xf numFmtId="38" fontId="1" fillId="0" borderId="18" xfId="1" applyBorder="1">
      <alignment vertical="center"/>
    </xf>
    <xf numFmtId="38" fontId="1" fillId="0" borderId="19" xfId="1" applyBorder="1">
      <alignment vertical="center"/>
    </xf>
    <xf numFmtId="38" fontId="1" fillId="0" borderId="20" xfId="1" applyBorder="1">
      <alignment vertical="center"/>
    </xf>
    <xf numFmtId="38" fontId="1" fillId="0" borderId="21" xfId="1" applyBorder="1" applyAlignment="1">
      <alignment vertical="center"/>
    </xf>
    <xf numFmtId="38" fontId="1" fillId="0" borderId="22" xfId="1" applyBorder="1">
      <alignment vertical="center"/>
    </xf>
    <xf numFmtId="38" fontId="1" fillId="0" borderId="23" xfId="1" applyBorder="1">
      <alignment vertical="center"/>
    </xf>
    <xf numFmtId="38" fontId="1" fillId="0" borderId="24" xfId="1" applyBorder="1">
      <alignment vertical="center"/>
    </xf>
    <xf numFmtId="38" fontId="1" fillId="0" borderId="25" xfId="1" applyBorder="1">
      <alignment vertical="center"/>
    </xf>
    <xf numFmtId="38" fontId="1" fillId="0" borderId="26" xfId="1" applyBorder="1">
      <alignment vertical="center"/>
    </xf>
    <xf numFmtId="38" fontId="1" fillId="0" borderId="27" xfId="1" applyBorder="1">
      <alignment vertical="center"/>
    </xf>
    <xf numFmtId="38" fontId="1" fillId="0" borderId="0" xfId="1" applyFont="1" applyBorder="1">
      <alignment vertical="center"/>
    </xf>
    <xf numFmtId="38" fontId="1" fillId="0" borderId="0" xfId="1" applyBorder="1">
      <alignment vertical="center"/>
    </xf>
    <xf numFmtId="38" fontId="1" fillId="0" borderId="28" xfId="1" applyBorder="1" applyAlignment="1">
      <alignment horizontal="center" vertical="center"/>
    </xf>
    <xf numFmtId="38" fontId="1" fillId="0" borderId="29" xfId="1" applyBorder="1" applyAlignment="1">
      <alignment horizontal="center" vertical="center"/>
    </xf>
    <xf numFmtId="38" fontId="1" fillId="0" borderId="30" xfId="1" applyBorder="1" applyAlignment="1">
      <alignment horizontal="center" vertical="center"/>
    </xf>
    <xf numFmtId="38" fontId="1" fillId="0" borderId="31" xfId="1" applyBorder="1" applyAlignment="1">
      <alignment horizontal="center" vertical="center"/>
    </xf>
    <xf numFmtId="38" fontId="1" fillId="0" borderId="7" xfId="1" applyBorder="1">
      <alignment vertical="center"/>
    </xf>
    <xf numFmtId="38" fontId="1" fillId="0" borderId="32" xfId="1" applyBorder="1">
      <alignment vertical="center"/>
    </xf>
    <xf numFmtId="38" fontId="1" fillId="0" borderId="33" xfId="1" applyBorder="1">
      <alignment vertical="center"/>
    </xf>
    <xf numFmtId="38" fontId="1" fillId="0" borderId="14" xfId="1" applyBorder="1">
      <alignment vertical="center"/>
    </xf>
    <xf numFmtId="38" fontId="1" fillId="0" borderId="34" xfId="1" applyBorder="1">
      <alignment vertical="center"/>
    </xf>
    <xf numFmtId="38" fontId="1" fillId="0" borderId="35" xfId="1" applyBorder="1">
      <alignment vertical="center"/>
    </xf>
    <xf numFmtId="38" fontId="1" fillId="0" borderId="36" xfId="1" applyBorder="1">
      <alignment vertical="center"/>
    </xf>
    <xf numFmtId="38" fontId="1" fillId="0" borderId="37" xfId="1" applyBorder="1">
      <alignment vertical="center"/>
    </xf>
    <xf numFmtId="38" fontId="1" fillId="0" borderId="38" xfId="1" applyBorder="1">
      <alignment vertical="center"/>
    </xf>
    <xf numFmtId="38" fontId="1" fillId="0" borderId="39" xfId="1" applyBorder="1">
      <alignment vertical="center"/>
    </xf>
    <xf numFmtId="38" fontId="1" fillId="0" borderId="40" xfId="1" applyBorder="1">
      <alignment vertical="center"/>
    </xf>
    <xf numFmtId="38" fontId="1" fillId="0" borderId="1" xfId="1" applyBorder="1">
      <alignment vertical="center"/>
    </xf>
    <xf numFmtId="38" fontId="1" fillId="0" borderId="41" xfId="1" applyBorder="1">
      <alignment vertical="center"/>
    </xf>
    <xf numFmtId="38" fontId="1" fillId="0" borderId="42" xfId="1" applyBorder="1">
      <alignment vertical="center"/>
    </xf>
    <xf numFmtId="38" fontId="1" fillId="0" borderId="43" xfId="1" applyBorder="1">
      <alignment vertical="center"/>
    </xf>
    <xf numFmtId="38" fontId="1" fillId="0" borderId="6" xfId="1" applyBorder="1">
      <alignment vertical="center"/>
    </xf>
    <xf numFmtId="178" fontId="1" fillId="0" borderId="1" xfId="1" applyNumberFormat="1" applyFont="1" applyBorder="1" applyAlignment="1">
      <alignment horizontal="center" vertical="center"/>
    </xf>
    <xf numFmtId="178" fontId="1" fillId="0" borderId="1" xfId="1" applyNumberFormat="1" applyBorder="1">
      <alignment vertical="center"/>
    </xf>
    <xf numFmtId="178" fontId="1" fillId="0" borderId="0" xfId="1" applyNumberFormat="1" applyBorder="1">
      <alignment vertical="center"/>
    </xf>
    <xf numFmtId="178" fontId="1" fillId="0" borderId="0" xfId="1" applyNumberFormat="1" applyFont="1">
      <alignment vertical="center"/>
    </xf>
    <xf numFmtId="38" fontId="1" fillId="0" borderId="0" xfId="1" applyFont="1" applyAlignment="1">
      <alignment horizontal="right" vertical="center"/>
    </xf>
    <xf numFmtId="38" fontId="3" fillId="0" borderId="0" xfId="1" applyFont="1">
      <alignment vertical="center"/>
    </xf>
    <xf numFmtId="38" fontId="1" fillId="0" borderId="29" xfId="1" applyBorder="1" applyAlignment="1">
      <alignment horizontal="distributed" vertical="center" justifyLastLine="1" shrinkToFit="1"/>
    </xf>
    <xf numFmtId="38" fontId="1" fillId="0" borderId="44" xfId="1" applyFont="1" applyBorder="1" applyAlignment="1">
      <alignment horizontal="distributed" vertical="center" justifyLastLine="1"/>
    </xf>
    <xf numFmtId="38" fontId="1" fillId="0" borderId="45" xfId="1" applyFont="1" applyBorder="1" applyAlignment="1">
      <alignment horizontal="distributed" vertical="center" justifyLastLine="1"/>
    </xf>
    <xf numFmtId="38" fontId="5" fillId="0" borderId="0" xfId="1" applyFont="1" applyAlignment="1">
      <alignment horizontal="center" vertical="center"/>
    </xf>
    <xf numFmtId="38" fontId="4" fillId="0" borderId="46" xfId="1" applyFont="1" applyBorder="1" applyAlignment="1">
      <alignment wrapText="1"/>
    </xf>
    <xf numFmtId="38" fontId="4" fillId="0" borderId="0" xfId="1" applyFont="1" applyAlignment="1"/>
    <xf numFmtId="38" fontId="4" fillId="0" borderId="47" xfId="1" applyFont="1" applyBorder="1" applyAlignment="1"/>
    <xf numFmtId="38" fontId="4" fillId="0" borderId="48" xfId="1" applyFont="1" applyBorder="1" applyAlignment="1"/>
    <xf numFmtId="38" fontId="1" fillId="0" borderId="49" xfId="1" applyFont="1" applyBorder="1" applyAlignment="1">
      <alignment horizontal="distributed" vertical="center" justifyLastLine="1"/>
    </xf>
    <xf numFmtId="38" fontId="1" fillId="0" borderId="50" xfId="1" applyFont="1" applyBorder="1" applyAlignment="1">
      <alignment horizontal="distributed" vertical="center" justifyLastLine="1"/>
    </xf>
    <xf numFmtId="38" fontId="1" fillId="0" borderId="51" xfId="1" applyBorder="1">
      <alignment vertical="center"/>
    </xf>
    <xf numFmtId="38" fontId="1" fillId="0" borderId="52" xfId="1" applyBorder="1">
      <alignment vertical="center"/>
    </xf>
    <xf numFmtId="38" fontId="1" fillId="0" borderId="53" xfId="1" applyFont="1" applyBorder="1" applyAlignment="1">
      <alignment horizontal="center" vertical="center"/>
    </xf>
    <xf numFmtId="38" fontId="1" fillId="0" borderId="54" xfId="1" applyFont="1" applyBorder="1" applyAlignment="1">
      <alignment horizontal="center" vertical="center"/>
    </xf>
    <xf numFmtId="38" fontId="1" fillId="0" borderId="55" xfId="1" applyBorder="1" applyAlignment="1">
      <alignment horizontal="distributed" vertical="center" justifyLastLine="1" shrinkToFit="1"/>
    </xf>
    <xf numFmtId="38" fontId="1" fillId="0" borderId="56" xfId="1" applyBorder="1" applyAlignment="1">
      <alignment horizontal="distributed" vertical="center" justifyLastLine="1" shrinkToFit="1"/>
    </xf>
    <xf numFmtId="38" fontId="1" fillId="0" borderId="57" xfId="1" applyBorder="1" applyAlignment="1">
      <alignment horizontal="center" vertical="center"/>
    </xf>
    <xf numFmtId="38" fontId="1" fillId="0" borderId="58" xfId="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4033-9859-4331-909A-718B2ED6BF13}">
  <sheetPr>
    <pageSetUpPr fitToPage="1"/>
  </sheetPr>
  <dimension ref="A1:Q77"/>
  <sheetViews>
    <sheetView tabSelected="1" view="pageBreakPreview" zoomScale="90" zoomScaleNormal="90" workbookViewId="0">
      <selection activeCell="B2" sqref="B2"/>
    </sheetView>
  </sheetViews>
  <sheetFormatPr defaultRowHeight="13.5" x14ac:dyDescent="0.15"/>
  <cols>
    <col min="1" max="1" width="2.25" style="3" customWidth="1"/>
    <col min="2" max="2" width="4.5" style="3" bestFit="1" customWidth="1"/>
    <col min="3" max="3" width="12.625" style="3" customWidth="1"/>
    <col min="4" max="16" width="9.875" style="3" customWidth="1"/>
    <col min="17" max="17" width="5.25" style="3" bestFit="1" customWidth="1"/>
    <col min="18" max="16384" width="9" style="3"/>
  </cols>
  <sheetData>
    <row r="1" spans="1:17" ht="24" x14ac:dyDescent="0.15">
      <c r="A1" s="62" t="s">
        <v>32</v>
      </c>
      <c r="B1" s="62"/>
      <c r="C1" s="62"/>
      <c r="D1" s="62"/>
      <c r="E1" s="62"/>
      <c r="F1" s="62"/>
      <c r="G1" s="62"/>
      <c r="H1" s="62"/>
      <c r="I1" s="62"/>
      <c r="J1" s="62"/>
      <c r="K1" s="62"/>
      <c r="L1" s="62"/>
      <c r="M1" s="62"/>
      <c r="N1" s="62"/>
      <c r="O1" s="62"/>
      <c r="P1" s="62"/>
      <c r="Q1" s="62"/>
    </row>
    <row r="3" spans="1:17" s="58" customFormat="1" ht="17.25" x14ac:dyDescent="0.15">
      <c r="A3" s="58" t="s">
        <v>37</v>
      </c>
    </row>
    <row r="4" spans="1:17" ht="14.25" thickBot="1" x14ac:dyDescent="0.2">
      <c r="A4" s="2"/>
      <c r="Q4" s="57" t="s">
        <v>33</v>
      </c>
    </row>
    <row r="5" spans="1:17" ht="18.75" customHeight="1" x14ac:dyDescent="0.15">
      <c r="B5" s="75" t="s">
        <v>19</v>
      </c>
      <c r="C5" s="73" t="s">
        <v>0</v>
      </c>
      <c r="D5" s="4" t="s">
        <v>1</v>
      </c>
      <c r="E5" s="5"/>
      <c r="F5" s="5"/>
      <c r="G5" s="5"/>
      <c r="H5" s="5"/>
      <c r="I5" s="5"/>
      <c r="J5" s="5"/>
      <c r="K5" s="5"/>
      <c r="L5" s="5"/>
      <c r="M5" s="5"/>
      <c r="N5" s="5"/>
      <c r="O5" s="5"/>
      <c r="P5" s="5"/>
      <c r="Q5" s="71" t="s">
        <v>2</v>
      </c>
    </row>
    <row r="6" spans="1:17" ht="18.75" customHeight="1" thickBot="1" x14ac:dyDescent="0.2">
      <c r="B6" s="76"/>
      <c r="C6" s="74"/>
      <c r="D6" s="6" t="s">
        <v>20</v>
      </c>
      <c r="E6" s="7" t="s">
        <v>21</v>
      </c>
      <c r="F6" s="7" t="s">
        <v>22</v>
      </c>
      <c r="G6" s="7" t="s">
        <v>23</v>
      </c>
      <c r="H6" s="7" t="s">
        <v>24</v>
      </c>
      <c r="I6" s="7" t="s">
        <v>25</v>
      </c>
      <c r="J6" s="7" t="s">
        <v>26</v>
      </c>
      <c r="K6" s="7" t="s">
        <v>27</v>
      </c>
      <c r="L6" s="7" t="s">
        <v>28</v>
      </c>
      <c r="M6" s="7" t="s">
        <v>29</v>
      </c>
      <c r="N6" s="7" t="s">
        <v>30</v>
      </c>
      <c r="O6" s="8" t="s">
        <v>31</v>
      </c>
      <c r="P6" s="9" t="s">
        <v>3</v>
      </c>
      <c r="Q6" s="72"/>
    </row>
    <row r="7" spans="1:17" ht="18.75" customHeight="1" x14ac:dyDescent="0.15">
      <c r="B7" s="10">
        <v>1</v>
      </c>
      <c r="C7" s="11"/>
      <c r="D7" s="12"/>
      <c r="E7" s="13"/>
      <c r="F7" s="13"/>
      <c r="G7" s="13"/>
      <c r="H7" s="13"/>
      <c r="I7" s="13"/>
      <c r="J7" s="13"/>
      <c r="K7" s="13"/>
      <c r="L7" s="13"/>
      <c r="M7" s="13"/>
      <c r="N7" s="13"/>
      <c r="O7" s="14"/>
      <c r="P7" s="15"/>
      <c r="Q7" s="16"/>
    </row>
    <row r="8" spans="1:17" ht="18.75" customHeight="1" x14ac:dyDescent="0.15">
      <c r="B8" s="17">
        <v>2</v>
      </c>
      <c r="C8" s="18"/>
      <c r="D8" s="19"/>
      <c r="E8" s="20"/>
      <c r="F8" s="20"/>
      <c r="G8" s="20"/>
      <c r="H8" s="20"/>
      <c r="I8" s="20"/>
      <c r="J8" s="20"/>
      <c r="K8" s="20"/>
      <c r="L8" s="20"/>
      <c r="M8" s="20"/>
      <c r="N8" s="20"/>
      <c r="O8" s="21"/>
      <c r="P8" s="22"/>
      <c r="Q8" s="23"/>
    </row>
    <row r="9" spans="1:17" ht="18.75" customHeight="1" x14ac:dyDescent="0.15">
      <c r="B9" s="17">
        <v>3</v>
      </c>
      <c r="C9" s="18"/>
      <c r="D9" s="19"/>
      <c r="E9" s="20"/>
      <c r="F9" s="20"/>
      <c r="G9" s="20"/>
      <c r="H9" s="20"/>
      <c r="I9" s="20"/>
      <c r="J9" s="20"/>
      <c r="K9" s="20"/>
      <c r="L9" s="20"/>
      <c r="M9" s="20"/>
      <c r="N9" s="20"/>
      <c r="O9" s="21"/>
      <c r="P9" s="22"/>
      <c r="Q9" s="23"/>
    </row>
    <row r="10" spans="1:17" ht="18.75" customHeight="1" x14ac:dyDescent="0.15">
      <c r="B10" s="17">
        <v>4</v>
      </c>
      <c r="C10" s="18"/>
      <c r="D10" s="19"/>
      <c r="E10" s="20"/>
      <c r="F10" s="20"/>
      <c r="G10" s="20"/>
      <c r="H10" s="20"/>
      <c r="I10" s="20"/>
      <c r="J10" s="20"/>
      <c r="K10" s="20"/>
      <c r="L10" s="20"/>
      <c r="M10" s="20"/>
      <c r="N10" s="20"/>
      <c r="O10" s="21"/>
      <c r="P10" s="22"/>
      <c r="Q10" s="23"/>
    </row>
    <row r="11" spans="1:17" ht="18.75" customHeight="1" x14ac:dyDescent="0.15">
      <c r="B11" s="17">
        <v>5</v>
      </c>
      <c r="C11" s="18"/>
      <c r="D11" s="19"/>
      <c r="E11" s="20"/>
      <c r="F11" s="20"/>
      <c r="G11" s="20"/>
      <c r="H11" s="20"/>
      <c r="I11" s="20"/>
      <c r="J11" s="20"/>
      <c r="K11" s="20"/>
      <c r="L11" s="20"/>
      <c r="M11" s="20"/>
      <c r="N11" s="20"/>
      <c r="O11" s="21"/>
      <c r="P11" s="22"/>
      <c r="Q11" s="23"/>
    </row>
    <row r="12" spans="1:17" ht="18.75" customHeight="1" x14ac:dyDescent="0.15">
      <c r="B12" s="17">
        <v>6</v>
      </c>
      <c r="C12" s="18"/>
      <c r="D12" s="19"/>
      <c r="E12" s="20"/>
      <c r="F12" s="20"/>
      <c r="G12" s="20"/>
      <c r="H12" s="20"/>
      <c r="I12" s="20"/>
      <c r="J12" s="20"/>
      <c r="K12" s="20"/>
      <c r="L12" s="20"/>
      <c r="M12" s="20"/>
      <c r="N12" s="20"/>
      <c r="O12" s="21"/>
      <c r="P12" s="22"/>
      <c r="Q12" s="23"/>
    </row>
    <row r="13" spans="1:17" ht="18.75" customHeight="1" x14ac:dyDescent="0.15">
      <c r="B13" s="17">
        <v>7</v>
      </c>
      <c r="C13" s="18"/>
      <c r="D13" s="19"/>
      <c r="E13" s="20"/>
      <c r="F13" s="20"/>
      <c r="G13" s="20"/>
      <c r="H13" s="20"/>
      <c r="I13" s="20"/>
      <c r="J13" s="20"/>
      <c r="K13" s="20"/>
      <c r="L13" s="20"/>
      <c r="M13" s="20"/>
      <c r="N13" s="20"/>
      <c r="O13" s="21"/>
      <c r="P13" s="22"/>
      <c r="Q13" s="23"/>
    </row>
    <row r="14" spans="1:17" ht="18.75" customHeight="1" x14ac:dyDescent="0.15">
      <c r="B14" s="17">
        <v>8</v>
      </c>
      <c r="C14" s="18"/>
      <c r="D14" s="19"/>
      <c r="E14" s="20"/>
      <c r="F14" s="20"/>
      <c r="G14" s="20"/>
      <c r="H14" s="20"/>
      <c r="I14" s="20"/>
      <c r="J14" s="20"/>
      <c r="K14" s="20"/>
      <c r="L14" s="20"/>
      <c r="M14" s="20"/>
      <c r="N14" s="20"/>
      <c r="O14" s="21"/>
      <c r="P14" s="22"/>
      <c r="Q14" s="23"/>
    </row>
    <row r="15" spans="1:17" ht="18.75" customHeight="1" x14ac:dyDescent="0.15">
      <c r="B15" s="17">
        <v>9</v>
      </c>
      <c r="C15" s="18"/>
      <c r="D15" s="19"/>
      <c r="E15" s="20"/>
      <c r="F15" s="20"/>
      <c r="G15" s="20"/>
      <c r="H15" s="20"/>
      <c r="I15" s="20"/>
      <c r="J15" s="20"/>
      <c r="K15" s="20"/>
      <c r="L15" s="20"/>
      <c r="M15" s="20"/>
      <c r="N15" s="20"/>
      <c r="O15" s="21"/>
      <c r="P15" s="22"/>
      <c r="Q15" s="23"/>
    </row>
    <row r="16" spans="1:17" ht="18.75" customHeight="1" x14ac:dyDescent="0.15">
      <c r="B16" s="17">
        <v>10</v>
      </c>
      <c r="C16" s="18"/>
      <c r="D16" s="19"/>
      <c r="E16" s="20"/>
      <c r="F16" s="20"/>
      <c r="G16" s="20"/>
      <c r="H16" s="20"/>
      <c r="I16" s="20"/>
      <c r="J16" s="20"/>
      <c r="K16" s="20"/>
      <c r="L16" s="20"/>
      <c r="M16" s="20"/>
      <c r="N16" s="20"/>
      <c r="O16" s="21"/>
      <c r="P16" s="22"/>
      <c r="Q16" s="23"/>
    </row>
    <row r="17" spans="1:17" ht="18.75" customHeight="1" x14ac:dyDescent="0.15">
      <c r="B17" s="17">
        <v>11</v>
      </c>
      <c r="C17" s="18"/>
      <c r="D17" s="19"/>
      <c r="E17" s="20"/>
      <c r="F17" s="20"/>
      <c r="G17" s="20"/>
      <c r="H17" s="20"/>
      <c r="I17" s="20"/>
      <c r="J17" s="20"/>
      <c r="K17" s="20"/>
      <c r="L17" s="20"/>
      <c r="M17" s="20"/>
      <c r="N17" s="20"/>
      <c r="O17" s="21"/>
      <c r="P17" s="22"/>
      <c r="Q17" s="23"/>
    </row>
    <row r="18" spans="1:17" ht="18.75" customHeight="1" x14ac:dyDescent="0.15">
      <c r="B18" s="17">
        <v>12</v>
      </c>
      <c r="C18" s="18"/>
      <c r="D18" s="19"/>
      <c r="E18" s="20"/>
      <c r="F18" s="20"/>
      <c r="G18" s="20"/>
      <c r="H18" s="20"/>
      <c r="I18" s="20"/>
      <c r="J18" s="20"/>
      <c r="K18" s="20"/>
      <c r="L18" s="20"/>
      <c r="M18" s="20"/>
      <c r="N18" s="20"/>
      <c r="O18" s="21"/>
      <c r="P18" s="22"/>
      <c r="Q18" s="23"/>
    </row>
    <row r="19" spans="1:17" ht="18.75" customHeight="1" x14ac:dyDescent="0.15">
      <c r="B19" s="17">
        <v>13</v>
      </c>
      <c r="C19" s="18"/>
      <c r="D19" s="19"/>
      <c r="E19" s="20"/>
      <c r="F19" s="20"/>
      <c r="G19" s="20"/>
      <c r="H19" s="20"/>
      <c r="I19" s="20"/>
      <c r="J19" s="20"/>
      <c r="K19" s="20"/>
      <c r="L19" s="20"/>
      <c r="M19" s="20"/>
      <c r="N19" s="20"/>
      <c r="O19" s="21"/>
      <c r="P19" s="22"/>
      <c r="Q19" s="23"/>
    </row>
    <row r="20" spans="1:17" ht="18.75" customHeight="1" x14ac:dyDescent="0.15">
      <c r="B20" s="17">
        <v>14</v>
      </c>
      <c r="C20" s="18"/>
      <c r="D20" s="19"/>
      <c r="E20" s="20"/>
      <c r="F20" s="20"/>
      <c r="G20" s="20"/>
      <c r="H20" s="20"/>
      <c r="I20" s="20"/>
      <c r="J20" s="20"/>
      <c r="K20" s="20"/>
      <c r="L20" s="20"/>
      <c r="M20" s="20"/>
      <c r="N20" s="20"/>
      <c r="O20" s="21"/>
      <c r="P20" s="22"/>
      <c r="Q20" s="23"/>
    </row>
    <row r="21" spans="1:17" ht="18.75" customHeight="1" thickBot="1" x14ac:dyDescent="0.2">
      <c r="B21" s="24">
        <v>15</v>
      </c>
      <c r="C21" s="25"/>
      <c r="D21" s="26"/>
      <c r="E21" s="27"/>
      <c r="F21" s="27"/>
      <c r="G21" s="27"/>
      <c r="H21" s="27"/>
      <c r="I21" s="27"/>
      <c r="J21" s="27"/>
      <c r="K21" s="27"/>
      <c r="L21" s="27"/>
      <c r="M21" s="27"/>
      <c r="N21" s="27"/>
      <c r="O21" s="28"/>
      <c r="P21" s="29"/>
      <c r="Q21" s="30"/>
    </row>
    <row r="22" spans="1:17" x14ac:dyDescent="0.15">
      <c r="B22" s="31" t="s">
        <v>36</v>
      </c>
      <c r="C22" s="32"/>
      <c r="D22" s="32"/>
      <c r="E22" s="32"/>
      <c r="F22" s="32"/>
      <c r="G22" s="32"/>
      <c r="H22" s="32"/>
      <c r="I22" s="32"/>
      <c r="J22" s="32"/>
      <c r="K22" s="32"/>
      <c r="L22" s="32"/>
      <c r="M22" s="32"/>
      <c r="N22" s="32"/>
      <c r="O22" s="32"/>
      <c r="P22" s="32"/>
      <c r="Q22" s="32"/>
    </row>
    <row r="23" spans="1:17" x14ac:dyDescent="0.15">
      <c r="B23" s="31" t="s">
        <v>4</v>
      </c>
      <c r="C23" s="32"/>
      <c r="D23" s="32"/>
      <c r="E23" s="32"/>
      <c r="F23" s="32"/>
      <c r="G23" s="32"/>
      <c r="H23" s="32"/>
      <c r="I23" s="32"/>
      <c r="J23" s="32"/>
      <c r="K23" s="32"/>
      <c r="L23" s="32"/>
      <c r="M23" s="32"/>
      <c r="N23" s="32"/>
      <c r="O23" s="32"/>
      <c r="P23" s="32"/>
      <c r="Q23" s="32"/>
    </row>
    <row r="24" spans="1:17" x14ac:dyDescent="0.15">
      <c r="B24" s="2" t="s">
        <v>5</v>
      </c>
      <c r="E24" s="2"/>
    </row>
    <row r="25" spans="1:17" x14ac:dyDescent="0.15">
      <c r="B25" s="2" t="s">
        <v>6</v>
      </c>
      <c r="E25" s="2"/>
    </row>
    <row r="26" spans="1:17" x14ac:dyDescent="0.15">
      <c r="B26" s="2"/>
      <c r="E26" s="2"/>
    </row>
    <row r="27" spans="1:17" x14ac:dyDescent="0.15">
      <c r="C27" s="2"/>
    </row>
    <row r="28" spans="1:17" s="58" customFormat="1" ht="17.25" x14ac:dyDescent="0.15">
      <c r="A28" s="58" t="s">
        <v>38</v>
      </c>
    </row>
    <row r="29" spans="1:17" ht="14.25" thickBot="1" x14ac:dyDescent="0.2">
      <c r="A29" s="2"/>
      <c r="O29" s="57" t="s">
        <v>33</v>
      </c>
    </row>
    <row r="30" spans="1:17" ht="18.75" customHeight="1" thickBot="1" x14ac:dyDescent="0.2">
      <c r="B30" s="33" t="s">
        <v>19</v>
      </c>
      <c r="C30" s="59" t="s">
        <v>0</v>
      </c>
      <c r="D30" s="35" t="s">
        <v>20</v>
      </c>
      <c r="E30" s="36" t="s">
        <v>21</v>
      </c>
      <c r="F30" s="36" t="s">
        <v>22</v>
      </c>
      <c r="G30" s="36" t="s">
        <v>23</v>
      </c>
      <c r="H30" s="36" t="s">
        <v>24</v>
      </c>
      <c r="I30" s="36" t="s">
        <v>25</v>
      </c>
      <c r="J30" s="36" t="s">
        <v>26</v>
      </c>
      <c r="K30" s="36" t="s">
        <v>27</v>
      </c>
      <c r="L30" s="36" t="s">
        <v>28</v>
      </c>
      <c r="M30" s="36" t="s">
        <v>29</v>
      </c>
      <c r="N30" s="36" t="s">
        <v>30</v>
      </c>
      <c r="O30" s="34" t="s">
        <v>31</v>
      </c>
    </row>
    <row r="31" spans="1:17" ht="18.75" customHeight="1" x14ac:dyDescent="0.15">
      <c r="B31" s="37"/>
      <c r="C31" s="11"/>
      <c r="D31" s="38"/>
      <c r="E31" s="39"/>
      <c r="F31" s="39"/>
      <c r="G31" s="39"/>
      <c r="H31" s="39"/>
      <c r="I31" s="39"/>
      <c r="J31" s="39"/>
      <c r="K31" s="39"/>
      <c r="L31" s="39"/>
      <c r="M31" s="39"/>
      <c r="N31" s="39"/>
      <c r="O31" s="11"/>
    </row>
    <row r="32" spans="1:17" ht="18.75" customHeight="1" x14ac:dyDescent="0.15">
      <c r="B32" s="40"/>
      <c r="C32" s="18"/>
      <c r="D32" s="41"/>
      <c r="E32" s="42"/>
      <c r="F32" s="42"/>
      <c r="G32" s="42"/>
      <c r="H32" s="42"/>
      <c r="I32" s="42"/>
      <c r="J32" s="42"/>
      <c r="K32" s="42"/>
      <c r="L32" s="42"/>
      <c r="M32" s="42"/>
      <c r="N32" s="42"/>
      <c r="O32" s="18"/>
    </row>
    <row r="33" spans="2:17" ht="18.75" customHeight="1" x14ac:dyDescent="0.15">
      <c r="B33" s="40"/>
      <c r="C33" s="18"/>
      <c r="D33" s="41"/>
      <c r="E33" s="42"/>
      <c r="F33" s="42"/>
      <c r="G33" s="42"/>
      <c r="H33" s="42"/>
      <c r="I33" s="42"/>
      <c r="J33" s="42"/>
      <c r="K33" s="42"/>
      <c r="L33" s="42"/>
      <c r="M33" s="42"/>
      <c r="N33" s="42"/>
      <c r="O33" s="18"/>
    </row>
    <row r="34" spans="2:17" ht="18.75" customHeight="1" x14ac:dyDescent="0.15">
      <c r="B34" s="40"/>
      <c r="C34" s="18"/>
      <c r="D34" s="41"/>
      <c r="E34" s="42"/>
      <c r="F34" s="42"/>
      <c r="G34" s="42"/>
      <c r="H34" s="42"/>
      <c r="I34" s="42"/>
      <c r="J34" s="42"/>
      <c r="K34" s="42"/>
      <c r="L34" s="42"/>
      <c r="M34" s="42"/>
      <c r="N34" s="42"/>
      <c r="O34" s="18"/>
    </row>
    <row r="35" spans="2:17" ht="18.75" customHeight="1" x14ac:dyDescent="0.15">
      <c r="B35" s="40"/>
      <c r="C35" s="18"/>
      <c r="D35" s="41"/>
      <c r="E35" s="42"/>
      <c r="F35" s="42"/>
      <c r="G35" s="42"/>
      <c r="H35" s="42"/>
      <c r="I35" s="42"/>
      <c r="J35" s="42"/>
      <c r="K35" s="42"/>
      <c r="L35" s="42"/>
      <c r="M35" s="42"/>
      <c r="N35" s="42"/>
      <c r="O35" s="18"/>
    </row>
    <row r="36" spans="2:17" ht="18.75" customHeight="1" x14ac:dyDescent="0.15">
      <c r="B36" s="40"/>
      <c r="C36" s="18"/>
      <c r="D36" s="41"/>
      <c r="E36" s="42"/>
      <c r="F36" s="42"/>
      <c r="G36" s="42"/>
      <c r="H36" s="42"/>
      <c r="I36" s="42"/>
      <c r="J36" s="42"/>
      <c r="K36" s="42"/>
      <c r="L36" s="42"/>
      <c r="M36" s="42"/>
      <c r="N36" s="42"/>
      <c r="O36" s="18"/>
    </row>
    <row r="37" spans="2:17" ht="18.75" customHeight="1" x14ac:dyDescent="0.15">
      <c r="B37" s="40"/>
      <c r="C37" s="18"/>
      <c r="D37" s="41"/>
      <c r="E37" s="42"/>
      <c r="F37" s="42"/>
      <c r="G37" s="42"/>
      <c r="H37" s="42"/>
      <c r="I37" s="42"/>
      <c r="J37" s="42"/>
      <c r="K37" s="42"/>
      <c r="L37" s="42"/>
      <c r="M37" s="42"/>
      <c r="N37" s="42"/>
      <c r="O37" s="18"/>
    </row>
    <row r="38" spans="2:17" ht="18.75" customHeight="1" x14ac:dyDescent="0.15">
      <c r="B38" s="43"/>
      <c r="C38" s="44"/>
      <c r="D38" s="45"/>
      <c r="E38" s="46"/>
      <c r="F38" s="46"/>
      <c r="G38" s="46"/>
      <c r="H38" s="46"/>
      <c r="I38" s="46"/>
      <c r="J38" s="46"/>
      <c r="K38" s="46"/>
      <c r="L38" s="46"/>
      <c r="M38" s="46"/>
      <c r="N38" s="46"/>
      <c r="O38" s="44"/>
    </row>
    <row r="39" spans="2:17" ht="18.75" customHeight="1" x14ac:dyDescent="0.15">
      <c r="B39" s="60" t="s">
        <v>7</v>
      </c>
      <c r="C39" s="61"/>
      <c r="D39" s="47"/>
      <c r="E39" s="48"/>
      <c r="F39" s="48"/>
      <c r="G39" s="48"/>
      <c r="H39" s="48"/>
      <c r="I39" s="48"/>
      <c r="J39" s="48"/>
      <c r="K39" s="48"/>
      <c r="L39" s="48"/>
      <c r="M39" s="48"/>
      <c r="N39" s="48"/>
      <c r="O39" s="49"/>
    </row>
    <row r="40" spans="2:17" ht="18.75" customHeight="1" x14ac:dyDescent="0.15">
      <c r="B40" s="60" t="s">
        <v>2</v>
      </c>
      <c r="C40" s="61"/>
      <c r="D40" s="47"/>
      <c r="E40" s="48"/>
      <c r="F40" s="48"/>
      <c r="G40" s="48"/>
      <c r="H40" s="48"/>
      <c r="I40" s="48"/>
      <c r="J40" s="48"/>
      <c r="K40" s="48"/>
      <c r="L40" s="48"/>
      <c r="M40" s="48"/>
      <c r="N40" s="48"/>
      <c r="O40" s="49"/>
    </row>
    <row r="41" spans="2:17" ht="18.75" customHeight="1" x14ac:dyDescent="0.15">
      <c r="B41" s="60" t="s">
        <v>8</v>
      </c>
      <c r="C41" s="61"/>
      <c r="D41" s="47"/>
      <c r="E41" s="48"/>
      <c r="F41" s="48"/>
      <c r="G41" s="48"/>
      <c r="H41" s="48"/>
      <c r="I41" s="48"/>
      <c r="J41" s="48"/>
      <c r="K41" s="48"/>
      <c r="L41" s="48"/>
      <c r="M41" s="48"/>
      <c r="N41" s="48"/>
      <c r="O41" s="49"/>
      <c r="P41" s="63" t="s">
        <v>34</v>
      </c>
      <c r="Q41" s="64"/>
    </row>
    <row r="42" spans="2:17" ht="18.75" customHeight="1" thickBot="1" x14ac:dyDescent="0.2">
      <c r="B42" s="60" t="s">
        <v>9</v>
      </c>
      <c r="C42" s="61"/>
      <c r="D42" s="47"/>
      <c r="E42" s="48"/>
      <c r="F42" s="48"/>
      <c r="G42" s="48"/>
      <c r="H42" s="48"/>
      <c r="I42" s="48"/>
      <c r="J42" s="48"/>
      <c r="K42" s="48"/>
      <c r="L42" s="48"/>
      <c r="M42" s="48"/>
      <c r="N42" s="48"/>
      <c r="O42" s="49"/>
      <c r="P42" s="65"/>
      <c r="Q42" s="66"/>
    </row>
    <row r="43" spans="2:17" ht="18.75" customHeight="1" thickTop="1" thickBot="1" x14ac:dyDescent="0.2">
      <c r="B43" s="67" t="s">
        <v>10</v>
      </c>
      <c r="C43" s="68"/>
      <c r="D43" s="50"/>
      <c r="E43" s="51"/>
      <c r="F43" s="51"/>
      <c r="G43" s="51"/>
      <c r="H43" s="51"/>
      <c r="I43" s="51"/>
      <c r="J43" s="51"/>
      <c r="K43" s="51"/>
      <c r="L43" s="51"/>
      <c r="M43" s="51"/>
      <c r="N43" s="51"/>
      <c r="O43" s="52"/>
      <c r="P43" s="69"/>
      <c r="Q43" s="70"/>
    </row>
    <row r="44" spans="2:17" x14ac:dyDescent="0.15">
      <c r="B44" s="2" t="s">
        <v>39</v>
      </c>
    </row>
    <row r="45" spans="2:17" x14ac:dyDescent="0.15">
      <c r="B45" s="2" t="s">
        <v>40</v>
      </c>
    </row>
    <row r="46" spans="2:17" x14ac:dyDescent="0.15">
      <c r="B46" s="2" t="s">
        <v>11</v>
      </c>
    </row>
    <row r="47" spans="2:17" x14ac:dyDescent="0.15">
      <c r="B47" s="2" t="s">
        <v>35</v>
      </c>
    </row>
    <row r="48" spans="2:17" x14ac:dyDescent="0.15">
      <c r="B48" s="2" t="s">
        <v>12</v>
      </c>
    </row>
    <row r="49" spans="2:15" x14ac:dyDescent="0.15">
      <c r="B49" s="2" t="s">
        <v>13</v>
      </c>
    </row>
    <row r="50" spans="2:15" x14ac:dyDescent="0.15">
      <c r="B50" s="2" t="s">
        <v>14</v>
      </c>
    </row>
    <row r="51" spans="2:15" x14ac:dyDescent="0.15">
      <c r="B51" s="2"/>
    </row>
    <row r="53" spans="2:15" x14ac:dyDescent="0.15">
      <c r="D53" s="2" t="s">
        <v>15</v>
      </c>
    </row>
    <row r="54" spans="2:15" x14ac:dyDescent="0.15">
      <c r="D54" s="53" t="s">
        <v>16</v>
      </c>
      <c r="E54" s="1" t="s">
        <v>17</v>
      </c>
      <c r="F54" s="53" t="s">
        <v>16</v>
      </c>
      <c r="G54" s="1" t="s">
        <v>17</v>
      </c>
      <c r="H54" s="53" t="s">
        <v>16</v>
      </c>
      <c r="I54" s="1" t="s">
        <v>17</v>
      </c>
      <c r="J54" s="53" t="s">
        <v>16</v>
      </c>
      <c r="K54" s="1" t="s">
        <v>17</v>
      </c>
      <c r="L54" s="53" t="s">
        <v>16</v>
      </c>
      <c r="M54" s="1" t="s">
        <v>17</v>
      </c>
      <c r="N54" s="53" t="s">
        <v>16</v>
      </c>
      <c r="O54" s="1" t="s">
        <v>17</v>
      </c>
    </row>
    <row r="55" spans="2:15" x14ac:dyDescent="0.15">
      <c r="D55" s="54">
        <v>1</v>
      </c>
      <c r="E55" s="48">
        <v>0</v>
      </c>
      <c r="F55" s="54">
        <v>11</v>
      </c>
      <c r="G55" s="48">
        <f>4*24000+5*20000+(F55-9)*18000</f>
        <v>232000</v>
      </c>
      <c r="H55" s="54">
        <v>21</v>
      </c>
      <c r="I55" s="48">
        <f>4*24000+5*20000+10*18000+(H55-19)*16000</f>
        <v>408000</v>
      </c>
      <c r="J55" s="54">
        <v>31</v>
      </c>
      <c r="K55" s="48">
        <f>4*24000+5*20000+10*18000+(J55-19)*16000</f>
        <v>568000</v>
      </c>
      <c r="L55" s="54">
        <v>41</v>
      </c>
      <c r="M55" s="48">
        <f>4*24000+5*20000+10*18000+(L55-19)*16000</f>
        <v>728000</v>
      </c>
      <c r="N55" s="54">
        <v>51</v>
      </c>
      <c r="O55" s="48">
        <f>4*24000+5*20000+10*18000+30*16000+(N55-49)*15000</f>
        <v>886000</v>
      </c>
    </row>
    <row r="56" spans="2:15" x14ac:dyDescent="0.15">
      <c r="D56" s="54">
        <v>2</v>
      </c>
      <c r="E56" s="48">
        <v>0</v>
      </c>
      <c r="F56" s="54">
        <v>12</v>
      </c>
      <c r="G56" s="48">
        <f t="shared" ref="G56:G63" si="0">4*24000+5*20000+(F56-9)*18000</f>
        <v>250000</v>
      </c>
      <c r="H56" s="54">
        <v>22</v>
      </c>
      <c r="I56" s="48">
        <f t="shared" ref="I56:I64" si="1">4*24000+5*20000+10*18000+(H56-19)*16000</f>
        <v>424000</v>
      </c>
      <c r="J56" s="54">
        <v>32</v>
      </c>
      <c r="K56" s="48">
        <f t="shared" ref="K56:M64" si="2">4*24000+5*20000+10*18000+(J56-19)*16000</f>
        <v>584000</v>
      </c>
      <c r="L56" s="54">
        <v>42</v>
      </c>
      <c r="M56" s="48">
        <f t="shared" si="2"/>
        <v>744000</v>
      </c>
      <c r="N56" s="54">
        <v>52</v>
      </c>
      <c r="O56" s="48">
        <f t="shared" ref="O56:O64" si="3">4*24000+5*20000+10*18000+30*16000+(N56-49)*15000</f>
        <v>901000</v>
      </c>
    </row>
    <row r="57" spans="2:15" x14ac:dyDescent="0.15">
      <c r="D57" s="54">
        <v>3</v>
      </c>
      <c r="E57" s="48">
        <f>D57*24000</f>
        <v>72000</v>
      </c>
      <c r="F57" s="54">
        <v>13</v>
      </c>
      <c r="G57" s="48">
        <f t="shared" si="0"/>
        <v>268000</v>
      </c>
      <c r="H57" s="54">
        <v>23</v>
      </c>
      <c r="I57" s="48">
        <f t="shared" si="1"/>
        <v>440000</v>
      </c>
      <c r="J57" s="54">
        <v>33</v>
      </c>
      <c r="K57" s="48">
        <f t="shared" si="2"/>
        <v>600000</v>
      </c>
      <c r="L57" s="54">
        <v>43</v>
      </c>
      <c r="M57" s="48">
        <f t="shared" si="2"/>
        <v>760000</v>
      </c>
      <c r="N57" s="54">
        <v>53</v>
      </c>
      <c r="O57" s="48">
        <f t="shared" si="3"/>
        <v>916000</v>
      </c>
    </row>
    <row r="58" spans="2:15" x14ac:dyDescent="0.15">
      <c r="D58" s="54">
        <v>4</v>
      </c>
      <c r="E58" s="48">
        <f>D58*24000</f>
        <v>96000</v>
      </c>
      <c r="F58" s="54">
        <v>14</v>
      </c>
      <c r="G58" s="48">
        <f t="shared" si="0"/>
        <v>286000</v>
      </c>
      <c r="H58" s="54">
        <v>24</v>
      </c>
      <c r="I58" s="48">
        <f t="shared" si="1"/>
        <v>456000</v>
      </c>
      <c r="J58" s="54">
        <v>34</v>
      </c>
      <c r="K58" s="48">
        <f t="shared" si="2"/>
        <v>616000</v>
      </c>
      <c r="L58" s="54">
        <v>44</v>
      </c>
      <c r="M58" s="48">
        <f t="shared" si="2"/>
        <v>776000</v>
      </c>
      <c r="N58" s="54">
        <v>54</v>
      </c>
      <c r="O58" s="48">
        <f t="shared" si="3"/>
        <v>931000</v>
      </c>
    </row>
    <row r="59" spans="2:15" x14ac:dyDescent="0.15">
      <c r="D59" s="54">
        <v>5</v>
      </c>
      <c r="E59" s="48">
        <f>4*24000+(D59-4)*20000</f>
        <v>116000</v>
      </c>
      <c r="F59" s="54">
        <v>15</v>
      </c>
      <c r="G59" s="48">
        <f t="shared" si="0"/>
        <v>304000</v>
      </c>
      <c r="H59" s="54">
        <v>25</v>
      </c>
      <c r="I59" s="48">
        <f t="shared" si="1"/>
        <v>472000</v>
      </c>
      <c r="J59" s="54">
        <v>35</v>
      </c>
      <c r="K59" s="48">
        <f t="shared" si="2"/>
        <v>632000</v>
      </c>
      <c r="L59" s="54">
        <v>45</v>
      </c>
      <c r="M59" s="48">
        <f t="shared" si="2"/>
        <v>792000</v>
      </c>
      <c r="N59" s="54">
        <v>55</v>
      </c>
      <c r="O59" s="48">
        <f t="shared" si="3"/>
        <v>946000</v>
      </c>
    </row>
    <row r="60" spans="2:15" x14ac:dyDescent="0.15">
      <c r="D60" s="54">
        <v>6</v>
      </c>
      <c r="E60" s="48">
        <f>4*24000+(D60-4)*20000</f>
        <v>136000</v>
      </c>
      <c r="F60" s="54">
        <v>16</v>
      </c>
      <c r="G60" s="48">
        <f t="shared" si="0"/>
        <v>322000</v>
      </c>
      <c r="H60" s="54">
        <v>26</v>
      </c>
      <c r="I60" s="48">
        <f t="shared" si="1"/>
        <v>488000</v>
      </c>
      <c r="J60" s="54">
        <v>36</v>
      </c>
      <c r="K60" s="48">
        <f t="shared" si="2"/>
        <v>648000</v>
      </c>
      <c r="L60" s="54">
        <v>46</v>
      </c>
      <c r="M60" s="48">
        <f t="shared" si="2"/>
        <v>808000</v>
      </c>
      <c r="N60" s="54">
        <v>56</v>
      </c>
      <c r="O60" s="48">
        <f t="shared" si="3"/>
        <v>961000</v>
      </c>
    </row>
    <row r="61" spans="2:15" x14ac:dyDescent="0.15">
      <c r="D61" s="54">
        <v>7</v>
      </c>
      <c r="E61" s="48">
        <f>4*24000+(D61-4)*20000</f>
        <v>156000</v>
      </c>
      <c r="F61" s="54">
        <v>17</v>
      </c>
      <c r="G61" s="48">
        <f t="shared" si="0"/>
        <v>340000</v>
      </c>
      <c r="H61" s="54">
        <v>27</v>
      </c>
      <c r="I61" s="48">
        <f t="shared" si="1"/>
        <v>504000</v>
      </c>
      <c r="J61" s="54">
        <v>37</v>
      </c>
      <c r="K61" s="48">
        <f t="shared" si="2"/>
        <v>664000</v>
      </c>
      <c r="L61" s="54">
        <v>47</v>
      </c>
      <c r="M61" s="48">
        <f t="shared" si="2"/>
        <v>824000</v>
      </c>
      <c r="N61" s="54">
        <v>57</v>
      </c>
      <c r="O61" s="48">
        <f t="shared" si="3"/>
        <v>976000</v>
      </c>
    </row>
    <row r="62" spans="2:15" x14ac:dyDescent="0.15">
      <c r="D62" s="54">
        <v>8</v>
      </c>
      <c r="E62" s="48">
        <f>4*24000+(D62-4)*20000</f>
        <v>176000</v>
      </c>
      <c r="F62" s="54">
        <v>18</v>
      </c>
      <c r="G62" s="48">
        <f t="shared" si="0"/>
        <v>358000</v>
      </c>
      <c r="H62" s="54">
        <v>28</v>
      </c>
      <c r="I62" s="48">
        <f t="shared" si="1"/>
        <v>520000</v>
      </c>
      <c r="J62" s="54">
        <v>38</v>
      </c>
      <c r="K62" s="48">
        <f t="shared" si="2"/>
        <v>680000</v>
      </c>
      <c r="L62" s="54">
        <v>48</v>
      </c>
      <c r="M62" s="48">
        <f t="shared" si="2"/>
        <v>840000</v>
      </c>
      <c r="N62" s="54">
        <v>58</v>
      </c>
      <c r="O62" s="48">
        <f t="shared" si="3"/>
        <v>991000</v>
      </c>
    </row>
    <row r="63" spans="2:15" x14ac:dyDescent="0.15">
      <c r="D63" s="54">
        <v>9</v>
      </c>
      <c r="E63" s="48">
        <f>4*24000+(D63-4)*20000</f>
        <v>196000</v>
      </c>
      <c r="F63" s="54">
        <v>19</v>
      </c>
      <c r="G63" s="48">
        <f t="shared" si="0"/>
        <v>376000</v>
      </c>
      <c r="H63" s="54">
        <v>29</v>
      </c>
      <c r="I63" s="48">
        <f t="shared" si="1"/>
        <v>536000</v>
      </c>
      <c r="J63" s="54">
        <v>39</v>
      </c>
      <c r="K63" s="48">
        <f t="shared" si="2"/>
        <v>696000</v>
      </c>
      <c r="L63" s="54">
        <v>49</v>
      </c>
      <c r="M63" s="48">
        <f t="shared" si="2"/>
        <v>856000</v>
      </c>
      <c r="N63" s="54">
        <v>59</v>
      </c>
      <c r="O63" s="48">
        <f t="shared" si="3"/>
        <v>1006000</v>
      </c>
    </row>
    <row r="64" spans="2:15" x14ac:dyDescent="0.15">
      <c r="D64" s="54">
        <v>10</v>
      </c>
      <c r="E64" s="48">
        <f>4*24000+5*20000+(D64-9)*18000</f>
        <v>214000</v>
      </c>
      <c r="F64" s="54">
        <v>20</v>
      </c>
      <c r="G64" s="48">
        <f>4*24000+5*20000+10*18000+(F64-19)*16000</f>
        <v>392000</v>
      </c>
      <c r="H64" s="54">
        <v>30</v>
      </c>
      <c r="I64" s="48">
        <f t="shared" si="1"/>
        <v>552000</v>
      </c>
      <c r="J64" s="54">
        <v>40</v>
      </c>
      <c r="K64" s="48">
        <f t="shared" si="2"/>
        <v>712000</v>
      </c>
      <c r="L64" s="54">
        <v>50</v>
      </c>
      <c r="M64" s="48">
        <f>4*24000+5*20000+10*18000+30*16000+(L64-49)*15000</f>
        <v>871000</v>
      </c>
      <c r="N64" s="54">
        <v>60</v>
      </c>
      <c r="O64" s="48">
        <f t="shared" si="3"/>
        <v>1021000</v>
      </c>
    </row>
    <row r="65" spans="4:15" x14ac:dyDescent="0.15">
      <c r="D65" s="55"/>
      <c r="E65" s="32"/>
      <c r="F65" s="55"/>
      <c r="G65" s="32"/>
      <c r="H65" s="55"/>
      <c r="I65" s="32"/>
      <c r="J65" s="55"/>
      <c r="K65" s="32"/>
      <c r="L65" s="55"/>
      <c r="M65" s="32"/>
      <c r="N65" s="55"/>
      <c r="O65" s="32"/>
    </row>
    <row r="66" spans="4:15" x14ac:dyDescent="0.15">
      <c r="D66" s="56" t="s">
        <v>18</v>
      </c>
      <c r="F66" s="56"/>
      <c r="H66" s="56"/>
      <c r="J66" s="56"/>
      <c r="L66" s="56"/>
      <c r="N66" s="56"/>
    </row>
    <row r="67" spans="4:15" x14ac:dyDescent="0.15">
      <c r="D67" s="53" t="s">
        <v>16</v>
      </c>
      <c r="E67" s="1" t="s">
        <v>17</v>
      </c>
      <c r="F67" s="53" t="s">
        <v>16</v>
      </c>
      <c r="G67" s="1" t="s">
        <v>17</v>
      </c>
      <c r="H67" s="53" t="s">
        <v>16</v>
      </c>
      <c r="I67" s="1" t="s">
        <v>17</v>
      </c>
      <c r="J67" s="53" t="s">
        <v>16</v>
      </c>
      <c r="K67" s="1" t="s">
        <v>17</v>
      </c>
      <c r="L67" s="53" t="s">
        <v>16</v>
      </c>
      <c r="M67" s="1" t="s">
        <v>17</v>
      </c>
      <c r="N67" s="53" t="s">
        <v>16</v>
      </c>
      <c r="O67" s="1" t="s">
        <v>17</v>
      </c>
    </row>
    <row r="68" spans="4:15" x14ac:dyDescent="0.15">
      <c r="D68" s="54">
        <v>1</v>
      </c>
      <c r="E68" s="48">
        <v>0</v>
      </c>
      <c r="F68" s="54">
        <v>11</v>
      </c>
      <c r="G68" s="48">
        <f t="shared" ref="G68:G76" si="4">4*30000+5*25000+(F68-9)*22500</f>
        <v>290000</v>
      </c>
      <c r="H68" s="54">
        <v>21</v>
      </c>
      <c r="I68" s="48">
        <f t="shared" ref="I68:K77" si="5">4*30000+5*25000+10*22500+(H68-19)*20000</f>
        <v>510000</v>
      </c>
      <c r="J68" s="54">
        <v>31</v>
      </c>
      <c r="K68" s="48">
        <f t="shared" si="5"/>
        <v>710000</v>
      </c>
      <c r="L68" s="54">
        <v>41</v>
      </c>
      <c r="M68" s="48">
        <f t="shared" ref="M68:M75" si="6">4*30000+5*25000+10*22500+(L68-19)*20000</f>
        <v>910000</v>
      </c>
      <c r="N68" s="54">
        <v>51</v>
      </c>
      <c r="O68" s="48">
        <f t="shared" ref="O68:O77" si="7">4*30000+5*25000+10*22500+30*20000+(N68-49)*18750</f>
        <v>1107500</v>
      </c>
    </row>
    <row r="69" spans="4:15" x14ac:dyDescent="0.15">
      <c r="D69" s="54">
        <v>2</v>
      </c>
      <c r="E69" s="48">
        <v>0</v>
      </c>
      <c r="F69" s="54">
        <v>12</v>
      </c>
      <c r="G69" s="48">
        <f t="shared" si="4"/>
        <v>312500</v>
      </c>
      <c r="H69" s="54">
        <v>22</v>
      </c>
      <c r="I69" s="48">
        <f t="shared" si="5"/>
        <v>530000</v>
      </c>
      <c r="J69" s="54">
        <v>32</v>
      </c>
      <c r="K69" s="48">
        <f t="shared" si="5"/>
        <v>730000</v>
      </c>
      <c r="L69" s="54">
        <v>42</v>
      </c>
      <c r="M69" s="48">
        <f t="shared" si="6"/>
        <v>930000</v>
      </c>
      <c r="N69" s="54">
        <v>52</v>
      </c>
      <c r="O69" s="48">
        <f t="shared" si="7"/>
        <v>1126250</v>
      </c>
    </row>
    <row r="70" spans="4:15" x14ac:dyDescent="0.15">
      <c r="D70" s="54">
        <v>3</v>
      </c>
      <c r="E70" s="48">
        <f>D70*30000</f>
        <v>90000</v>
      </c>
      <c r="F70" s="54">
        <v>13</v>
      </c>
      <c r="G70" s="48">
        <f t="shared" si="4"/>
        <v>335000</v>
      </c>
      <c r="H70" s="54">
        <v>23</v>
      </c>
      <c r="I70" s="48">
        <f t="shared" si="5"/>
        <v>550000</v>
      </c>
      <c r="J70" s="54">
        <v>33</v>
      </c>
      <c r="K70" s="48">
        <f t="shared" si="5"/>
        <v>750000</v>
      </c>
      <c r="L70" s="54">
        <v>43</v>
      </c>
      <c r="M70" s="48">
        <f t="shared" si="6"/>
        <v>950000</v>
      </c>
      <c r="N70" s="54">
        <v>53</v>
      </c>
      <c r="O70" s="48">
        <f t="shared" si="7"/>
        <v>1145000</v>
      </c>
    </row>
    <row r="71" spans="4:15" x14ac:dyDescent="0.15">
      <c r="D71" s="54">
        <v>4</v>
      </c>
      <c r="E71" s="48">
        <f>D71*30000</f>
        <v>120000</v>
      </c>
      <c r="F71" s="54">
        <v>14</v>
      </c>
      <c r="G71" s="48">
        <f t="shared" si="4"/>
        <v>357500</v>
      </c>
      <c r="H71" s="54">
        <v>24</v>
      </c>
      <c r="I71" s="48">
        <f t="shared" si="5"/>
        <v>570000</v>
      </c>
      <c r="J71" s="54">
        <v>34</v>
      </c>
      <c r="K71" s="48">
        <f t="shared" si="5"/>
        <v>770000</v>
      </c>
      <c r="L71" s="54">
        <v>44</v>
      </c>
      <c r="M71" s="48">
        <f t="shared" si="6"/>
        <v>970000</v>
      </c>
      <c r="N71" s="54">
        <v>54</v>
      </c>
      <c r="O71" s="48">
        <f t="shared" si="7"/>
        <v>1163750</v>
      </c>
    </row>
    <row r="72" spans="4:15" x14ac:dyDescent="0.15">
      <c r="D72" s="54">
        <v>5</v>
      </c>
      <c r="E72" s="48">
        <f>4*30000+(D72-4)*25000</f>
        <v>145000</v>
      </c>
      <c r="F72" s="54">
        <v>15</v>
      </c>
      <c r="G72" s="48">
        <f t="shared" si="4"/>
        <v>380000</v>
      </c>
      <c r="H72" s="54">
        <v>25</v>
      </c>
      <c r="I72" s="48">
        <f t="shared" si="5"/>
        <v>590000</v>
      </c>
      <c r="J72" s="54">
        <v>35</v>
      </c>
      <c r="K72" s="48">
        <f t="shared" si="5"/>
        <v>790000</v>
      </c>
      <c r="L72" s="54">
        <v>45</v>
      </c>
      <c r="M72" s="48">
        <f t="shared" si="6"/>
        <v>990000</v>
      </c>
      <c r="N72" s="54">
        <v>55</v>
      </c>
      <c r="O72" s="48">
        <f t="shared" si="7"/>
        <v>1182500</v>
      </c>
    </row>
    <row r="73" spans="4:15" x14ac:dyDescent="0.15">
      <c r="D73" s="54">
        <v>6</v>
      </c>
      <c r="E73" s="48">
        <f>4*30000+(D73-4)*25000</f>
        <v>170000</v>
      </c>
      <c r="F73" s="54">
        <v>16</v>
      </c>
      <c r="G73" s="48">
        <f t="shared" si="4"/>
        <v>402500</v>
      </c>
      <c r="H73" s="54">
        <v>26</v>
      </c>
      <c r="I73" s="48">
        <f t="shared" si="5"/>
        <v>610000</v>
      </c>
      <c r="J73" s="54">
        <v>36</v>
      </c>
      <c r="K73" s="48">
        <f t="shared" si="5"/>
        <v>810000</v>
      </c>
      <c r="L73" s="54">
        <v>46</v>
      </c>
      <c r="M73" s="48">
        <f t="shared" si="6"/>
        <v>1010000</v>
      </c>
      <c r="N73" s="54">
        <v>56</v>
      </c>
      <c r="O73" s="48">
        <f t="shared" si="7"/>
        <v>1201250</v>
      </c>
    </row>
    <row r="74" spans="4:15" x14ac:dyDescent="0.15">
      <c r="D74" s="54">
        <v>7</v>
      </c>
      <c r="E74" s="48">
        <f>4*30000+(D74-4)*25000</f>
        <v>195000</v>
      </c>
      <c r="F74" s="54">
        <v>17</v>
      </c>
      <c r="G74" s="48">
        <f t="shared" si="4"/>
        <v>425000</v>
      </c>
      <c r="H74" s="54">
        <v>27</v>
      </c>
      <c r="I74" s="48">
        <f t="shared" si="5"/>
        <v>630000</v>
      </c>
      <c r="J74" s="54">
        <v>37</v>
      </c>
      <c r="K74" s="48">
        <f t="shared" si="5"/>
        <v>830000</v>
      </c>
      <c r="L74" s="54">
        <v>47</v>
      </c>
      <c r="M74" s="48">
        <f t="shared" si="6"/>
        <v>1030000</v>
      </c>
      <c r="N74" s="54">
        <v>57</v>
      </c>
      <c r="O74" s="48">
        <f t="shared" si="7"/>
        <v>1220000</v>
      </c>
    </row>
    <row r="75" spans="4:15" x14ac:dyDescent="0.15">
      <c r="D75" s="54">
        <v>8</v>
      </c>
      <c r="E75" s="48">
        <f>4*30000+(D75-4)*25000</f>
        <v>220000</v>
      </c>
      <c r="F75" s="54">
        <v>18</v>
      </c>
      <c r="G75" s="48">
        <f t="shared" si="4"/>
        <v>447500</v>
      </c>
      <c r="H75" s="54">
        <v>28</v>
      </c>
      <c r="I75" s="48">
        <f t="shared" si="5"/>
        <v>650000</v>
      </c>
      <c r="J75" s="54">
        <v>38</v>
      </c>
      <c r="K75" s="48">
        <f t="shared" si="5"/>
        <v>850000</v>
      </c>
      <c r="L75" s="54">
        <v>48</v>
      </c>
      <c r="M75" s="48">
        <f t="shared" si="6"/>
        <v>1050000</v>
      </c>
      <c r="N75" s="54">
        <v>58</v>
      </c>
      <c r="O75" s="48">
        <f t="shared" si="7"/>
        <v>1238750</v>
      </c>
    </row>
    <row r="76" spans="4:15" x14ac:dyDescent="0.15">
      <c r="D76" s="54">
        <v>9</v>
      </c>
      <c r="E76" s="48">
        <f>4*30000+(D76-4)*25000</f>
        <v>245000</v>
      </c>
      <c r="F76" s="54">
        <v>19</v>
      </c>
      <c r="G76" s="48">
        <f t="shared" si="4"/>
        <v>470000</v>
      </c>
      <c r="H76" s="54">
        <v>29</v>
      </c>
      <c r="I76" s="48">
        <f t="shared" si="5"/>
        <v>670000</v>
      </c>
      <c r="J76" s="54">
        <v>39</v>
      </c>
      <c r="K76" s="48">
        <f t="shared" si="5"/>
        <v>870000</v>
      </c>
      <c r="L76" s="54">
        <v>49</v>
      </c>
      <c r="M76" s="48">
        <f>4*30000+5*25000+10*22500+(L76-19)*20000</f>
        <v>1070000</v>
      </c>
      <c r="N76" s="54">
        <v>59</v>
      </c>
      <c r="O76" s="48">
        <f t="shared" si="7"/>
        <v>1257500</v>
      </c>
    </row>
    <row r="77" spans="4:15" x14ac:dyDescent="0.15">
      <c r="D77" s="54">
        <v>10</v>
      </c>
      <c r="E77" s="48">
        <f>4*30000+5*25000+(D77-9)*22500</f>
        <v>267500</v>
      </c>
      <c r="F77" s="54">
        <v>20</v>
      </c>
      <c r="G77" s="48">
        <f>4*30000+5*25000+10*22500+(F77-19)*20000</f>
        <v>490000</v>
      </c>
      <c r="H77" s="54">
        <v>30</v>
      </c>
      <c r="I77" s="48">
        <f t="shared" si="5"/>
        <v>690000</v>
      </c>
      <c r="J77" s="54">
        <v>40</v>
      </c>
      <c r="K77" s="48">
        <f t="shared" si="5"/>
        <v>890000</v>
      </c>
      <c r="L77" s="54">
        <v>50</v>
      </c>
      <c r="M77" s="48">
        <f>4*30000+5*25000+10*22500+30*20000+(L77-49)*18750</f>
        <v>1088750</v>
      </c>
      <c r="N77" s="54">
        <v>60</v>
      </c>
      <c r="O77" s="48">
        <f t="shared" si="7"/>
        <v>1276250</v>
      </c>
    </row>
  </sheetData>
  <mergeCells count="11">
    <mergeCell ref="B39:C39"/>
    <mergeCell ref="B40:C40"/>
    <mergeCell ref="B41:C41"/>
    <mergeCell ref="B42:C42"/>
    <mergeCell ref="A1:Q1"/>
    <mergeCell ref="P41:Q42"/>
    <mergeCell ref="B43:C43"/>
    <mergeCell ref="P43:Q43"/>
    <mergeCell ref="Q5:Q6"/>
    <mergeCell ref="C5:C6"/>
    <mergeCell ref="B5:B6"/>
  </mergeCells>
  <phoneticPr fontId="2"/>
  <pageMargins left="0.59055118110236227" right="0" top="0.78740157480314965" bottom="0.78740157480314965" header="0.19685039370078741" footer="0.51181102362204722"/>
  <pageSetup paperSize="9" scale="63" orientation="portrait" r:id="rId1"/>
  <headerFooter alignWithMargins="0">
    <oddHeader>&amp;L（様式第１号添付様式）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様式(家賃補助)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2020-12-22T08:24:03Z</dcterms:created>
  <dcterms:modified xsi:type="dcterms:W3CDTF">2025-09-26T17:17:43Z</dcterms:modified>
</cp:coreProperties>
</file>